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190" activeTab="0"/>
  </bookViews>
  <sheets>
    <sheet name="for  dists" sheetId="1" r:id="rId1"/>
    <sheet name="for  ZPs" sheetId="2" r:id="rId2"/>
    <sheet name="for  PSs" sheetId="3" r:id="rId3"/>
    <sheet name="depaetmental" sheetId="4" r:id="rId4"/>
    <sheet name="for GPs" sheetId="5" r:id="rId5"/>
  </sheets>
  <definedNames>
    <definedName name="_xlnm.Print_Area" localSheetId="2">'for  PSs'!$A$1:$M$72</definedName>
    <definedName name="_xlnm.Print_Area" localSheetId="1">'for  ZPs'!$A$1:$M$120</definedName>
  </definedNames>
  <calcPr fullCalcOnLoad="1"/>
</workbook>
</file>

<file path=xl/sharedStrings.xml><?xml version="1.0" encoding="utf-8"?>
<sst xmlns="http://schemas.openxmlformats.org/spreadsheetml/2006/main" count="601" uniqueCount="130">
  <si>
    <t>SL No.</t>
  </si>
  <si>
    <t>Sector</t>
  </si>
  <si>
    <t>Head of Development</t>
  </si>
  <si>
    <t>Continuing Schemes</t>
  </si>
  <si>
    <t>New Schemes</t>
  </si>
  <si>
    <t>District-wise financial outlays for District Sector Schemes for the Eleventh Five Year Plan</t>
  </si>
  <si>
    <t>Total for District Sector Schemes</t>
  </si>
  <si>
    <t>RURAL DEVELOPMENT</t>
  </si>
  <si>
    <r>
      <t>1</t>
    </r>
    <r>
      <rPr>
        <sz val="11"/>
        <rFont val="Arial"/>
        <family val="0"/>
      </rPr>
      <t>. Special Programme for Rural Dev. :</t>
    </r>
  </si>
  <si>
    <t>(a) Drought Prone Area Prog.( DPAP)( 2501-02-101)</t>
  </si>
  <si>
    <t>(c) Integrated Wasteland Dev. Proj. .(2501-05-800)</t>
  </si>
  <si>
    <t>(d) DRDA Administration (2501-01-800 )</t>
  </si>
  <si>
    <r>
      <t>Sub-Total (</t>
    </r>
    <r>
      <rPr>
        <sz val="11"/>
        <rFont val="Arial"/>
        <family val="2"/>
      </rPr>
      <t>Special Programme for Rural Development</t>
    </r>
    <r>
      <rPr>
        <b/>
        <sz val="11"/>
        <rFont val="Arial"/>
        <family val="0"/>
      </rPr>
      <t>)</t>
    </r>
  </si>
  <si>
    <r>
      <t>2</t>
    </r>
    <r>
      <rPr>
        <sz val="11"/>
        <rFont val="Arial"/>
        <family val="0"/>
      </rPr>
      <t xml:space="preserve">. Rural Employment </t>
    </r>
  </si>
  <si>
    <t>(a) SGSY ( 2501-01-800/789/796 )</t>
  </si>
  <si>
    <t>(b) SGRY(SGRY)(2505-60-104/789/796)</t>
  </si>
  <si>
    <t>( c )National Emp.Guarantee Prog.( 2505-60-106/789 )</t>
  </si>
  <si>
    <t>Sub-Total (Rural Employment)</t>
  </si>
  <si>
    <r>
      <t>4</t>
    </r>
    <r>
      <rPr>
        <sz val="11"/>
        <rFont val="Arial"/>
        <family val="0"/>
      </rPr>
      <t>. Other Rural Development Programmes</t>
    </r>
  </si>
  <si>
    <t>(a) Community Dev. &amp; Panchayats</t>
  </si>
  <si>
    <t>(b) Other Programmes for Rural Development.</t>
  </si>
  <si>
    <t xml:space="preserve">2515-00-001-SP-001-Strenthening of </t>
  </si>
  <si>
    <t xml:space="preserve">  Implementation Machinery for Panchayats</t>
  </si>
  <si>
    <t xml:space="preserve">2515-00-001-SP-002-Reconstruction of </t>
  </si>
  <si>
    <t>Panchayat Bhavan</t>
  </si>
  <si>
    <t>2515-00-003-SP-001-TRAINING-</t>
  </si>
  <si>
    <t>2515-00-102-SP-001-Vehicles for BDOs</t>
  </si>
  <si>
    <t>2515-00-102-SP-003-Housing-House sites</t>
  </si>
  <si>
    <t>2515-00-196-SP-Implementation of PMGSY</t>
  </si>
  <si>
    <t>2515-00-800-SP-001-Visit for Study &amp; Visn.</t>
  </si>
  <si>
    <t>2515-00-800-SP-008-PROFLAL</t>
  </si>
  <si>
    <t>2515-00-800-SP-013-SSK</t>
  </si>
  <si>
    <t>2515-00-800-SP-018-RIDF</t>
  </si>
  <si>
    <t>2515-00-800-SP-019-MSK</t>
  </si>
  <si>
    <t>2515-00-800-SP-020-Second SFC grant(GLB).</t>
  </si>
  <si>
    <t>2515-00-800-SP-021-Watershed Dev. Prog.</t>
  </si>
  <si>
    <t xml:space="preserve">2515-00-800-SP-022-Assistance to PRBs </t>
  </si>
  <si>
    <t xml:space="preserve">for meeting its committed liability for </t>
  </si>
  <si>
    <t>completion of infrastructure schemes</t>
  </si>
  <si>
    <t xml:space="preserve">2515-00-800-SP-024-DFID assisted Scheme </t>
  </si>
  <si>
    <t>for strengthening Rural Decentralisation</t>
  </si>
  <si>
    <t>(SRD) in WB (EAP)</t>
  </si>
  <si>
    <t xml:space="preserve">2515-00-800-SP-025-Grants to DGHC (GLB)  </t>
  </si>
  <si>
    <t xml:space="preserve">2515-00-800-SP-026-Grants to WBSRDA </t>
  </si>
  <si>
    <t>2515-00-800-SP-027-Promotion &amp; Management of SSKs&amp;MSKs</t>
  </si>
  <si>
    <t>4515-00-102-SP-001-Housing-Convt.Blocks</t>
  </si>
  <si>
    <t>Sub-Total (Other Rural Development)</t>
  </si>
  <si>
    <t>Total - (II) (1 to 4)</t>
  </si>
  <si>
    <t>SPECIAL AREAS PROGRAMMES</t>
  </si>
  <si>
    <t>Sub-Total (Other Special Programme)</t>
  </si>
  <si>
    <t>Total - (III) (a+b)</t>
  </si>
  <si>
    <t>GENERAL ECONOMIC SERVICES</t>
  </si>
  <si>
    <t>1. Sectt. Economic Services   (3451-00-090-007)</t>
  </si>
  <si>
    <t xml:space="preserve"> Sub-Total (Other General Economic Services )</t>
  </si>
  <si>
    <t>TOTAL - (IX) (1 to 5 )</t>
  </si>
  <si>
    <t>SOCIAL SERVICES</t>
  </si>
  <si>
    <r>
      <t>7</t>
    </r>
    <r>
      <rPr>
        <sz val="11"/>
        <rFont val="Arial"/>
        <family val="0"/>
      </rPr>
      <t>. Water Supply and Sanitation</t>
    </r>
  </si>
  <si>
    <t>i) Rural Water Supply</t>
  </si>
  <si>
    <r>
      <t xml:space="preserve">ii) Rural Sanitation </t>
    </r>
    <r>
      <rPr>
        <sz val="11"/>
        <rFont val="Arial"/>
        <family val="2"/>
      </rPr>
      <t xml:space="preserve"> (2515-00-800)</t>
    </r>
  </si>
  <si>
    <r>
      <t>8</t>
    </r>
    <r>
      <rPr>
        <sz val="11"/>
        <rFont val="Arial"/>
        <family val="0"/>
      </rPr>
      <t>. Housing (incl.Police Housing)</t>
    </r>
  </si>
  <si>
    <r>
      <t xml:space="preserve">i) Rural Housing  </t>
    </r>
    <r>
      <rPr>
        <b/>
        <sz val="11"/>
        <rFont val="Arial"/>
        <family val="2"/>
      </rPr>
      <t>(IAY) (</t>
    </r>
    <r>
      <rPr>
        <sz val="11"/>
        <rFont val="Arial"/>
        <family val="2"/>
      </rPr>
      <t xml:space="preserve"> 2505-01-702/789/796)</t>
    </r>
  </si>
  <si>
    <t>Sub-Total ( Housing )</t>
  </si>
  <si>
    <t>10. Information &amp; Publicity</t>
  </si>
  <si>
    <t>11. Development of SCs, STs, OBCs</t>
  </si>
  <si>
    <t>i). Development of SCs</t>
  </si>
  <si>
    <t>ii). Development of  STs</t>
  </si>
  <si>
    <t>iii). Development of OBCs</t>
  </si>
  <si>
    <t>Sub-Total ( Development of SCs, STs, OBCs )</t>
  </si>
  <si>
    <t>13. Social Security &amp; Social  Welfare</t>
  </si>
  <si>
    <t xml:space="preserve">ii) NSAP(2235-60-102/789/796) </t>
  </si>
  <si>
    <t>v) Others (to be specified)</t>
  </si>
  <si>
    <t>Sub-Total (Social Security &amp; Social Welfare)</t>
  </si>
  <si>
    <t>Total - (X) ( 1 to 14)</t>
  </si>
  <si>
    <t>GRAND TOTAL :-</t>
  </si>
  <si>
    <t>Eleventh Plan 2007-12 Proposed Outlay</t>
  </si>
  <si>
    <t>Departemntal Outlays Total</t>
  </si>
  <si>
    <r>
      <t xml:space="preserve">Departmental outlays of               </t>
    </r>
    <r>
      <rPr>
        <b/>
        <sz val="12"/>
        <rFont val="Arial"/>
        <family val="2"/>
      </rPr>
      <t>State Sector</t>
    </r>
    <r>
      <rPr>
        <b/>
        <sz val="10"/>
        <rFont val="Arial"/>
        <family val="2"/>
      </rPr>
      <t xml:space="preserve">             Scheme</t>
    </r>
  </si>
  <si>
    <r>
      <t xml:space="preserve">Departemntal Outlays for the </t>
    </r>
    <r>
      <rPr>
        <b/>
        <sz val="12"/>
        <rFont val="Arial"/>
        <family val="2"/>
      </rPr>
      <t>District Sector</t>
    </r>
    <r>
      <rPr>
        <b/>
        <sz val="10"/>
        <rFont val="Arial"/>
        <family val="2"/>
      </rPr>
      <t xml:space="preserve"> Schemes</t>
    </r>
  </si>
  <si>
    <t>Name of the Department: Panchayats &amp; RD</t>
  </si>
  <si>
    <t>Rs. in lakh</t>
  </si>
  <si>
    <t>Coochbehar</t>
  </si>
  <si>
    <t>Jalpaiguri</t>
  </si>
  <si>
    <t>Dargeeling</t>
  </si>
  <si>
    <t>Uttar Dinajpur</t>
  </si>
  <si>
    <t>Dakshin Dinajpur</t>
  </si>
  <si>
    <t>Malda</t>
  </si>
  <si>
    <t>Murshidabad</t>
  </si>
  <si>
    <t>Nadia</t>
  </si>
  <si>
    <t>North 24 Parganas</t>
  </si>
  <si>
    <t>South 24 Parganas</t>
  </si>
  <si>
    <t>Howrah</t>
  </si>
  <si>
    <t>Hooghly</t>
  </si>
  <si>
    <t>Bardhaman</t>
  </si>
  <si>
    <t>Birbhum</t>
  </si>
  <si>
    <t>Bankura</t>
  </si>
  <si>
    <t>Purulia</t>
  </si>
  <si>
    <t>Purba Medinipur</t>
  </si>
  <si>
    <t>Paschim Medinipur</t>
  </si>
  <si>
    <t>Total Outlays</t>
  </si>
  <si>
    <t xml:space="preserve">ii) NFBS(2235-60-102/789/796) </t>
  </si>
  <si>
    <t>Kolkata</t>
  </si>
  <si>
    <t>District-wise financial outlays for Gram Panchayat  Schemes for the Eleventh Five Year Plan</t>
  </si>
  <si>
    <t>( c )    NREP.( 2505-60-106/789 )</t>
  </si>
  <si>
    <t>( c )    NREP(NREGS) .( 2505-60-106/789 )</t>
  </si>
  <si>
    <t xml:space="preserve">ii) NOAPS (2235-60-102/789/796) </t>
  </si>
  <si>
    <r>
      <t>13</t>
    </r>
    <r>
      <rPr>
        <sz val="11"/>
        <rFont val="Arial"/>
        <family val="0"/>
      </rPr>
      <t>. Social Security &amp; Social  Welfare</t>
    </r>
  </si>
  <si>
    <t>Sector&gt;</t>
  </si>
  <si>
    <t>II</t>
  </si>
  <si>
    <t>4. Other Rural Development Programmes</t>
  </si>
  <si>
    <t>1. Special Programme for Rural Dev. :</t>
  </si>
  <si>
    <t xml:space="preserve">2. Rural Employment </t>
  </si>
  <si>
    <t>Sector&gt;III</t>
  </si>
  <si>
    <t>6) CADC(2575-02-101)</t>
  </si>
  <si>
    <t>XI</t>
  </si>
  <si>
    <t>2515-00-001-SP-003-77-Computerisation/e-Governance</t>
  </si>
  <si>
    <t>(e)  Backward Village Dev.(2515-00-19-SP-002)</t>
  </si>
  <si>
    <t>(e) Other( Backward Village Dev.)(2515-00-196-SP-002)</t>
  </si>
  <si>
    <t>Departmental Total</t>
  </si>
  <si>
    <r>
      <t xml:space="preserve">District-wise financial outlays for </t>
    </r>
    <r>
      <rPr>
        <b/>
        <sz val="12"/>
        <rFont val="Arial"/>
        <family val="2"/>
      </rPr>
      <t>District Sector Schemes</t>
    </r>
    <r>
      <rPr>
        <sz val="10"/>
        <rFont val="Arial"/>
        <family val="2"/>
      </rPr>
      <t xml:space="preserve"> for the Eleventh Five Year Plan</t>
    </r>
  </si>
  <si>
    <r>
      <t>District-wise financial outlays for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Gram Panchayat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Schemes </t>
    </r>
  </si>
  <si>
    <r>
      <t>District-wise financial outlays for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Panchayat Samity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Schemes </t>
    </r>
  </si>
  <si>
    <t>(f) BRGF/RSVY (2501-01-800-007)</t>
  </si>
  <si>
    <t>2515-00-800-SP-029-Grants to PRBs for CHCMI</t>
  </si>
  <si>
    <t>Zilla Parishads</t>
  </si>
  <si>
    <r>
      <t>District-wise financial outlays for</t>
    </r>
    <r>
      <rPr>
        <b/>
        <sz val="14"/>
        <rFont val="Arial"/>
        <family val="2"/>
      </rPr>
      <t xml:space="preserve"> Zilla Parishad Schemes </t>
    </r>
  </si>
  <si>
    <t>(e)  Backward Village Dev.(2515-00-196-SP-002)</t>
  </si>
  <si>
    <t>Total for ZP Sector Schemes</t>
  </si>
  <si>
    <t>(d)  Promotion of SHG Movement(2501-01-800/789/796)</t>
  </si>
  <si>
    <r>
      <t xml:space="preserve">Departemntal Outlays for the Schemes devolved to </t>
    </r>
    <r>
      <rPr>
        <b/>
        <sz val="12"/>
        <rFont val="Arial"/>
        <family val="2"/>
      </rPr>
      <t>RLBs</t>
    </r>
  </si>
  <si>
    <r>
      <t xml:space="preserve"> </t>
    </r>
    <r>
      <rPr>
        <sz val="12"/>
        <rFont val="Arial"/>
        <family val="2"/>
      </rPr>
      <t>District-wise Departmental outlays of the</t>
    </r>
    <r>
      <rPr>
        <b/>
        <sz val="12"/>
        <rFont val="Arial"/>
        <family val="2"/>
      </rPr>
      <t xml:space="preserve"> District Sector Schemes </t>
    </r>
    <r>
      <rPr>
        <sz val="12"/>
        <rFont val="Arial"/>
        <family val="2"/>
      </rPr>
      <t>for 2007-08</t>
    </r>
  </si>
</sst>
</file>

<file path=xl/styles.xml><?xml version="1.0" encoding="utf-8"?>
<styleSheet xmlns="http://schemas.openxmlformats.org/spreadsheetml/2006/main">
  <numFmts count="17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"/>
    <numFmt numFmtId="172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172" fontId="6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0" fillId="0" borderId="2" xfId="0" applyNumberFormat="1" applyBorder="1" applyAlignment="1">
      <alignment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zoomScale="75" zoomScaleNormal="75" workbookViewId="0" topLeftCell="A1">
      <selection activeCell="M70" sqref="M70"/>
    </sheetView>
  </sheetViews>
  <sheetFormatPr defaultColWidth="9.140625" defaultRowHeight="12.75"/>
  <cols>
    <col min="1" max="1" width="6.7109375" style="0" customWidth="1"/>
    <col min="2" max="2" width="10.00390625" style="0" customWidth="1"/>
    <col min="3" max="3" width="42.28125" style="1" customWidth="1"/>
    <col min="4" max="4" width="13.140625" style="1" hidden="1" customWidth="1"/>
    <col min="5" max="5" width="10.8515625" style="1" bestFit="1" customWidth="1"/>
    <col min="6" max="6" width="9.28125" style="1" bestFit="1" customWidth="1"/>
    <col min="7" max="7" width="10.8515625" style="0" bestFit="1" customWidth="1"/>
    <col min="8" max="8" width="9.28125" style="0" bestFit="1" customWidth="1"/>
    <col min="9" max="9" width="10.8515625" style="0" bestFit="1" customWidth="1"/>
    <col min="10" max="10" width="9.28125" style="0" bestFit="1" customWidth="1"/>
    <col min="11" max="11" width="10.8515625" style="0" bestFit="1" customWidth="1"/>
    <col min="12" max="12" width="12.8515625" style="0" customWidth="1"/>
    <col min="13" max="13" width="13.57421875" style="0" customWidth="1"/>
    <col min="14" max="14" width="12.57421875" style="0" customWidth="1"/>
  </cols>
  <sheetData>
    <row r="2" spans="1:14" ht="15.75">
      <c r="A2" s="66" t="s">
        <v>129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12.75">
      <c r="A3" s="2" t="s">
        <v>78</v>
      </c>
      <c r="B3" s="3"/>
      <c r="C3" s="4"/>
      <c r="D3" s="4"/>
      <c r="E3" s="4"/>
      <c r="F3" s="4"/>
      <c r="G3" s="3"/>
      <c r="H3" s="3"/>
      <c r="I3" s="3"/>
      <c r="J3" s="3"/>
      <c r="K3" s="3"/>
      <c r="L3" s="25" t="s">
        <v>79</v>
      </c>
      <c r="M3" s="3"/>
      <c r="N3" s="3"/>
    </row>
    <row r="4" spans="1:14" ht="15.75">
      <c r="A4" s="3" t="s">
        <v>0</v>
      </c>
      <c r="B4" s="3" t="s">
        <v>1</v>
      </c>
      <c r="C4" s="4" t="s">
        <v>2</v>
      </c>
      <c r="D4" s="26"/>
      <c r="E4" s="63" t="s">
        <v>118</v>
      </c>
      <c r="F4" s="64"/>
      <c r="G4" s="64"/>
      <c r="H4" s="64"/>
      <c r="I4" s="64"/>
      <c r="J4" s="64"/>
      <c r="K4" s="64"/>
      <c r="L4" s="64"/>
      <c r="M4" s="64"/>
      <c r="N4" s="65"/>
    </row>
    <row r="5" spans="1:14" ht="30.75" customHeight="1">
      <c r="A5" s="3"/>
      <c r="B5" s="3"/>
      <c r="C5" s="4"/>
      <c r="D5" s="4" t="s">
        <v>98</v>
      </c>
      <c r="E5" s="61" t="s">
        <v>80</v>
      </c>
      <c r="F5" s="61"/>
      <c r="G5" s="62" t="s">
        <v>81</v>
      </c>
      <c r="H5" s="62"/>
      <c r="I5" s="62" t="s">
        <v>82</v>
      </c>
      <c r="J5" s="62"/>
      <c r="K5" s="62" t="s">
        <v>83</v>
      </c>
      <c r="L5" s="62"/>
      <c r="M5" s="61" t="s">
        <v>84</v>
      </c>
      <c r="N5" s="61"/>
    </row>
    <row r="6" spans="1:14" ht="25.5">
      <c r="A6" s="3"/>
      <c r="B6" s="3"/>
      <c r="C6" s="4"/>
      <c r="D6" s="4"/>
      <c r="E6" s="4" t="s">
        <v>3</v>
      </c>
      <c r="F6" s="4" t="s">
        <v>4</v>
      </c>
      <c r="G6" s="4" t="s">
        <v>3</v>
      </c>
      <c r="H6" s="4" t="s">
        <v>4</v>
      </c>
      <c r="I6" s="4" t="s">
        <v>3</v>
      </c>
      <c r="J6" s="4" t="s">
        <v>4</v>
      </c>
      <c r="K6" s="4" t="s">
        <v>3</v>
      </c>
      <c r="L6" s="4" t="s">
        <v>4</v>
      </c>
      <c r="M6" s="4" t="s">
        <v>3</v>
      </c>
      <c r="N6" s="4" t="s">
        <v>4</v>
      </c>
    </row>
    <row r="7" spans="1:14" ht="15" customHeight="1">
      <c r="A7" s="5"/>
      <c r="B7" s="22" t="s">
        <v>107</v>
      </c>
      <c r="C7" s="3" t="s">
        <v>108</v>
      </c>
      <c r="D7" s="5"/>
      <c r="E7" s="6"/>
      <c r="F7" s="6"/>
      <c r="G7" s="6"/>
      <c r="H7" s="6"/>
      <c r="I7" s="6"/>
      <c r="J7" s="6"/>
      <c r="K7" s="5"/>
      <c r="L7" s="5"/>
      <c r="M7" s="5"/>
      <c r="N7" s="5"/>
    </row>
    <row r="8" spans="1:14" ht="15" customHeight="1">
      <c r="A8" s="5"/>
      <c r="B8" s="5"/>
      <c r="C8" s="10" t="s">
        <v>45</v>
      </c>
      <c r="D8" s="23">
        <v>60</v>
      </c>
      <c r="E8" s="32">
        <v>0.17</v>
      </c>
      <c r="F8" s="32"/>
      <c r="G8" s="32">
        <v>0.17</v>
      </c>
      <c r="H8" s="32"/>
      <c r="I8" s="32">
        <v>0.17</v>
      </c>
      <c r="J8" s="32"/>
      <c r="K8" s="23">
        <v>0.25</v>
      </c>
      <c r="L8" s="23"/>
      <c r="M8" s="23">
        <v>0.17</v>
      </c>
      <c r="N8" s="23"/>
    </row>
    <row r="9" spans="1:14" ht="15" customHeight="1">
      <c r="A9" s="5"/>
      <c r="B9" s="5"/>
      <c r="C9" s="10" t="s">
        <v>25</v>
      </c>
      <c r="D9" s="23">
        <v>900</v>
      </c>
      <c r="E9" s="32">
        <v>5.5</v>
      </c>
      <c r="F9" s="6"/>
      <c r="G9" s="32">
        <v>5</v>
      </c>
      <c r="H9" s="6"/>
      <c r="I9" s="32">
        <v>5.5</v>
      </c>
      <c r="J9" s="6"/>
      <c r="K9" s="32">
        <v>5</v>
      </c>
      <c r="M9" s="32">
        <v>5</v>
      </c>
      <c r="N9" s="5"/>
    </row>
    <row r="10" spans="1:14" ht="15" customHeight="1">
      <c r="A10" s="5"/>
      <c r="B10" s="5"/>
      <c r="C10" s="10" t="s">
        <v>27</v>
      </c>
      <c r="D10" s="23">
        <v>34</v>
      </c>
      <c r="E10" s="32">
        <v>0.5</v>
      </c>
      <c r="F10" s="6"/>
      <c r="G10" s="32">
        <v>0.5</v>
      </c>
      <c r="H10" s="6"/>
      <c r="I10" s="32">
        <v>0.5</v>
      </c>
      <c r="J10" s="6"/>
      <c r="K10" s="32">
        <v>0.5</v>
      </c>
      <c r="L10" s="5"/>
      <c r="M10" s="32">
        <v>0.5</v>
      </c>
      <c r="N10" s="5"/>
    </row>
    <row r="11" spans="1:14" ht="15" customHeight="1">
      <c r="A11" s="5"/>
      <c r="B11" s="5"/>
      <c r="C11" s="10" t="s">
        <v>30</v>
      </c>
      <c r="D11" s="23">
        <v>13200</v>
      </c>
      <c r="E11" s="32">
        <v>73.5</v>
      </c>
      <c r="F11" s="32"/>
      <c r="G11" s="32">
        <v>15</v>
      </c>
      <c r="H11" s="32"/>
      <c r="I11" s="32">
        <v>3</v>
      </c>
      <c r="J11" s="32"/>
      <c r="K11" s="23">
        <v>15</v>
      </c>
      <c r="L11" s="23"/>
      <c r="M11" s="23">
        <v>34.65</v>
      </c>
      <c r="N11" s="5"/>
    </row>
    <row r="12" spans="1:14" ht="15" customHeight="1">
      <c r="A12" s="5"/>
      <c r="B12" s="5"/>
      <c r="C12" s="9" t="s">
        <v>110</v>
      </c>
      <c r="D12" s="24">
        <f>SUM(D8:D11)</f>
        <v>14194</v>
      </c>
      <c r="E12" s="6"/>
      <c r="F12" s="6"/>
      <c r="G12" s="6"/>
      <c r="H12" s="6"/>
      <c r="I12" s="6"/>
      <c r="J12" s="6"/>
      <c r="K12" s="5"/>
      <c r="L12" s="5"/>
      <c r="M12" s="5"/>
      <c r="N12" s="5"/>
    </row>
    <row r="13" spans="1:14" ht="15" customHeight="1">
      <c r="A13" s="5"/>
      <c r="B13" s="5"/>
      <c r="C13" s="10" t="s">
        <v>103</v>
      </c>
      <c r="D13" s="5"/>
      <c r="E13" s="6">
        <v>130.85177</v>
      </c>
      <c r="F13" s="6"/>
      <c r="G13" s="6">
        <v>73.94681</v>
      </c>
      <c r="H13" s="6"/>
      <c r="I13" s="6">
        <v>59.57238</v>
      </c>
      <c r="J13" s="6"/>
      <c r="K13" s="5">
        <v>91.72961</v>
      </c>
      <c r="L13" s="5"/>
      <c r="M13" s="5">
        <v>75.87328</v>
      </c>
      <c r="N13" s="5"/>
    </row>
    <row r="14" spans="1:14" ht="15" customHeight="1">
      <c r="A14" s="5"/>
      <c r="B14" s="5"/>
      <c r="C14" s="5"/>
      <c r="D14" s="27"/>
      <c r="E14" s="28"/>
      <c r="F14" s="29"/>
      <c r="G14" s="29"/>
      <c r="H14" s="29"/>
      <c r="I14" s="29"/>
      <c r="J14" s="29"/>
      <c r="K14" s="30"/>
      <c r="L14" s="30"/>
      <c r="M14" s="30"/>
      <c r="N14" s="31"/>
    </row>
    <row r="15" spans="1:14" ht="15" customHeight="1">
      <c r="A15" s="5"/>
      <c r="B15" s="5"/>
      <c r="C15" s="5"/>
      <c r="D15" s="27"/>
      <c r="E15" s="28"/>
      <c r="F15" s="29"/>
      <c r="G15" s="29"/>
      <c r="H15" s="29"/>
      <c r="I15" s="29"/>
      <c r="J15" s="29"/>
      <c r="K15" s="30"/>
      <c r="L15" s="25" t="s">
        <v>79</v>
      </c>
      <c r="M15" s="30"/>
      <c r="N15" s="31"/>
    </row>
    <row r="16" spans="1:14" ht="15" customHeight="1">
      <c r="A16" s="3" t="s">
        <v>0</v>
      </c>
      <c r="B16" s="3" t="s">
        <v>1</v>
      </c>
      <c r="C16" s="4" t="s">
        <v>2</v>
      </c>
      <c r="D16" s="26"/>
      <c r="E16" s="58" t="s">
        <v>5</v>
      </c>
      <c r="F16" s="59"/>
      <c r="G16" s="59"/>
      <c r="H16" s="59"/>
      <c r="I16" s="59"/>
      <c r="J16" s="59"/>
      <c r="K16" s="59"/>
      <c r="L16" s="59"/>
      <c r="M16" s="59"/>
      <c r="N16" s="60"/>
    </row>
    <row r="17" spans="1:14" ht="15" customHeight="1">
      <c r="A17" s="3"/>
      <c r="B17" s="3"/>
      <c r="C17" s="4"/>
      <c r="D17" s="4"/>
      <c r="E17" s="61" t="s">
        <v>85</v>
      </c>
      <c r="F17" s="61"/>
      <c r="G17" s="62" t="s">
        <v>86</v>
      </c>
      <c r="H17" s="62"/>
      <c r="I17" s="62" t="s">
        <v>87</v>
      </c>
      <c r="J17" s="62"/>
      <c r="K17" s="62" t="s">
        <v>88</v>
      </c>
      <c r="L17" s="62"/>
      <c r="M17" s="61" t="s">
        <v>89</v>
      </c>
      <c r="N17" s="61"/>
    </row>
    <row r="18" spans="1:14" ht="44.25" customHeight="1">
      <c r="A18" s="3"/>
      <c r="B18" s="3"/>
      <c r="C18" s="4"/>
      <c r="D18" s="4"/>
      <c r="E18" s="4" t="s">
        <v>3</v>
      </c>
      <c r="F18" s="4" t="s">
        <v>4</v>
      </c>
      <c r="G18" s="4" t="s">
        <v>3</v>
      </c>
      <c r="H18" s="4" t="s">
        <v>4</v>
      </c>
      <c r="I18" s="4" t="s">
        <v>3</v>
      </c>
      <c r="J18" s="4" t="s">
        <v>4</v>
      </c>
      <c r="K18" s="4" t="s">
        <v>3</v>
      </c>
      <c r="L18" s="4" t="s">
        <v>4</v>
      </c>
      <c r="M18" s="4" t="s">
        <v>3</v>
      </c>
      <c r="N18" s="4" t="s">
        <v>4</v>
      </c>
    </row>
    <row r="19" spans="2:3" ht="15" customHeight="1">
      <c r="B19" s="22" t="s">
        <v>107</v>
      </c>
      <c r="C19" s="3" t="s">
        <v>108</v>
      </c>
    </row>
    <row r="20" spans="3:14" ht="15" customHeight="1">
      <c r="C20" s="10" t="s">
        <v>45</v>
      </c>
      <c r="D20" s="23">
        <v>60</v>
      </c>
      <c r="E20" s="32">
        <v>0.25</v>
      </c>
      <c r="F20" s="32"/>
      <c r="G20" s="23">
        <v>0.25</v>
      </c>
      <c r="H20" s="23"/>
      <c r="I20" s="23">
        <v>0.25</v>
      </c>
      <c r="J20" s="23"/>
      <c r="K20" s="23">
        <v>0.4</v>
      </c>
      <c r="L20" s="23"/>
      <c r="M20" s="23">
        <v>0.4</v>
      </c>
      <c r="N20" s="5"/>
    </row>
    <row r="21" spans="1:14" ht="14.25">
      <c r="A21" s="5"/>
      <c r="B21" s="5"/>
      <c r="C21" s="10" t="s">
        <v>25</v>
      </c>
      <c r="D21" s="23">
        <v>900</v>
      </c>
      <c r="E21" s="32">
        <v>6.1</v>
      </c>
      <c r="F21" s="32"/>
      <c r="G21" s="32">
        <v>6.7</v>
      </c>
      <c r="H21" s="23"/>
      <c r="I21" s="32">
        <v>5.5</v>
      </c>
      <c r="J21" s="23"/>
      <c r="K21" s="32">
        <v>5.5</v>
      </c>
      <c r="L21" s="23"/>
      <c r="M21" s="32">
        <v>5.5</v>
      </c>
      <c r="N21" s="5"/>
    </row>
    <row r="22" spans="1:14" ht="14.25">
      <c r="A22" s="5"/>
      <c r="B22" s="5"/>
      <c r="C22" s="10" t="s">
        <v>27</v>
      </c>
      <c r="D22" s="23">
        <v>34</v>
      </c>
      <c r="E22" s="32">
        <v>0.5</v>
      </c>
      <c r="F22" s="32"/>
      <c r="G22" s="32">
        <v>1</v>
      </c>
      <c r="H22" s="23"/>
      <c r="I22" s="32">
        <v>0.5</v>
      </c>
      <c r="J22" s="23"/>
      <c r="K22" s="32">
        <v>1</v>
      </c>
      <c r="L22" s="23"/>
      <c r="M22" s="32">
        <v>0.5</v>
      </c>
      <c r="N22" s="5"/>
    </row>
    <row r="23" spans="1:14" ht="14.25">
      <c r="A23" s="5"/>
      <c r="B23" s="5"/>
      <c r="C23" s="10" t="s">
        <v>30</v>
      </c>
      <c r="D23" s="23">
        <v>13200</v>
      </c>
      <c r="E23" s="32">
        <v>38</v>
      </c>
      <c r="F23" s="32"/>
      <c r="G23" s="23">
        <v>83</v>
      </c>
      <c r="H23" s="23"/>
      <c r="I23" s="23">
        <v>43.3</v>
      </c>
      <c r="J23" s="23"/>
      <c r="K23" s="23">
        <v>82.3</v>
      </c>
      <c r="L23" s="23"/>
      <c r="M23" s="23">
        <v>52</v>
      </c>
      <c r="N23" s="5"/>
    </row>
    <row r="24" spans="1:14" ht="15">
      <c r="A24" s="5"/>
      <c r="B24" s="5"/>
      <c r="C24" s="9" t="s">
        <v>110</v>
      </c>
      <c r="D24" s="24">
        <f>SUM(D20:D23)</f>
        <v>14194</v>
      </c>
      <c r="E24" s="6"/>
      <c r="F24" s="6"/>
      <c r="G24" s="5"/>
      <c r="H24" s="5"/>
      <c r="I24" s="5"/>
      <c r="J24" s="5"/>
      <c r="K24" s="5"/>
      <c r="L24" s="5"/>
      <c r="M24" s="5"/>
      <c r="N24" s="5"/>
    </row>
    <row r="25" spans="1:14" ht="14.25">
      <c r="A25" s="5"/>
      <c r="B25" s="5"/>
      <c r="C25" s="10" t="s">
        <v>103</v>
      </c>
      <c r="D25" s="6"/>
      <c r="E25" s="6">
        <v>78.68889</v>
      </c>
      <c r="F25" s="6"/>
      <c r="G25" s="5">
        <v>104.02938</v>
      </c>
      <c r="H25" s="5"/>
      <c r="I25" s="5">
        <v>92.47056</v>
      </c>
      <c r="J25" s="5"/>
      <c r="K25" s="5">
        <v>80.31898</v>
      </c>
      <c r="L25" s="5"/>
      <c r="M25" s="5">
        <v>92.76694</v>
      </c>
      <c r="N25" s="5"/>
    </row>
    <row r="26" spans="1:14" ht="12.75">
      <c r="A26" s="5"/>
      <c r="B26" s="5"/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</row>
    <row r="38" ht="12.75">
      <c r="M38" s="25" t="s">
        <v>79</v>
      </c>
    </row>
    <row r="39" spans="1:14" ht="12.75">
      <c r="A39" s="3" t="s">
        <v>0</v>
      </c>
      <c r="B39" s="3" t="s">
        <v>1</v>
      </c>
      <c r="C39" s="4" t="s">
        <v>2</v>
      </c>
      <c r="D39" s="26"/>
      <c r="E39" s="58" t="s">
        <v>5</v>
      </c>
      <c r="F39" s="59"/>
      <c r="G39" s="59"/>
      <c r="H39" s="59"/>
      <c r="I39" s="59"/>
      <c r="J39" s="59"/>
      <c r="K39" s="59"/>
      <c r="L39" s="59"/>
      <c r="M39" s="59"/>
      <c r="N39" s="60"/>
    </row>
    <row r="40" spans="1:14" ht="12.75">
      <c r="A40" s="3"/>
      <c r="B40" s="3"/>
      <c r="C40" s="4"/>
      <c r="D40" s="4"/>
      <c r="E40" s="61" t="s">
        <v>90</v>
      </c>
      <c r="F40" s="61"/>
      <c r="G40" s="62" t="s">
        <v>91</v>
      </c>
      <c r="H40" s="62"/>
      <c r="I40" s="62" t="s">
        <v>92</v>
      </c>
      <c r="J40" s="62"/>
      <c r="K40" s="62" t="s">
        <v>93</v>
      </c>
      <c r="L40" s="62"/>
      <c r="M40" s="61" t="s">
        <v>94</v>
      </c>
      <c r="N40" s="61"/>
    </row>
    <row r="41" spans="1:14" ht="25.5">
      <c r="A41" s="3"/>
      <c r="B41" s="3"/>
      <c r="C41" s="4"/>
      <c r="D41" s="4"/>
      <c r="E41" s="4" t="s">
        <v>3</v>
      </c>
      <c r="F41" s="4" t="s">
        <v>4</v>
      </c>
      <c r="G41" s="4" t="s">
        <v>3</v>
      </c>
      <c r="H41" s="4" t="s">
        <v>4</v>
      </c>
      <c r="I41" s="4" t="s">
        <v>3</v>
      </c>
      <c r="J41" s="4" t="s">
        <v>4</v>
      </c>
      <c r="K41" s="4" t="s">
        <v>3</v>
      </c>
      <c r="L41" s="4" t="s">
        <v>4</v>
      </c>
      <c r="M41" s="4" t="s">
        <v>3</v>
      </c>
      <c r="N41" s="4" t="s">
        <v>4</v>
      </c>
    </row>
    <row r="42" spans="2:3" ht="12.75">
      <c r="B42" s="22" t="s">
        <v>107</v>
      </c>
      <c r="C42" s="3" t="s">
        <v>108</v>
      </c>
    </row>
    <row r="43" spans="3:14" ht="14.25">
      <c r="C43" s="10" t="s">
        <v>45</v>
      </c>
      <c r="D43" s="23">
        <v>60</v>
      </c>
      <c r="E43" s="32">
        <v>0.34</v>
      </c>
      <c r="F43" s="32"/>
      <c r="G43" s="23">
        <v>0.41</v>
      </c>
      <c r="H43" s="23"/>
      <c r="I43" s="23">
        <v>0.5</v>
      </c>
      <c r="J43" s="23"/>
      <c r="K43" s="23">
        <v>0.33</v>
      </c>
      <c r="L43" s="23"/>
      <c r="M43" s="23">
        <v>0.33</v>
      </c>
      <c r="N43" s="5"/>
    </row>
    <row r="44" spans="1:14" ht="14.25">
      <c r="A44" s="5"/>
      <c r="B44" s="5"/>
      <c r="C44" s="10" t="s">
        <v>25</v>
      </c>
      <c r="D44" s="23">
        <v>900</v>
      </c>
      <c r="E44" s="32">
        <v>5.5</v>
      </c>
      <c r="F44" s="32"/>
      <c r="G44" s="32">
        <v>5.5</v>
      </c>
      <c r="H44" s="23"/>
      <c r="I44" s="32">
        <v>6.7</v>
      </c>
      <c r="J44" s="23"/>
      <c r="K44" s="32">
        <v>5</v>
      </c>
      <c r="L44" s="23"/>
      <c r="M44" s="32">
        <v>5</v>
      </c>
      <c r="N44" s="5"/>
    </row>
    <row r="45" spans="1:14" ht="14.25">
      <c r="A45" s="5"/>
      <c r="B45" s="5"/>
      <c r="C45" s="10" t="s">
        <v>27</v>
      </c>
      <c r="D45" s="23">
        <v>34</v>
      </c>
      <c r="E45" s="32">
        <v>7</v>
      </c>
      <c r="F45" s="32"/>
      <c r="G45" s="32">
        <v>0.5</v>
      </c>
      <c r="H45" s="23"/>
      <c r="I45" s="32">
        <v>1</v>
      </c>
      <c r="J45" s="23"/>
      <c r="K45" s="32">
        <v>0.5</v>
      </c>
      <c r="L45" s="23"/>
      <c r="M45" s="32">
        <v>0.5</v>
      </c>
      <c r="N45" s="5"/>
    </row>
    <row r="46" spans="1:14" ht="14.25">
      <c r="A46" s="5"/>
      <c r="B46" s="5"/>
      <c r="C46" s="10" t="s">
        <v>30</v>
      </c>
      <c r="D46" s="23">
        <v>13200</v>
      </c>
      <c r="E46" s="32">
        <v>30.4</v>
      </c>
      <c r="F46" s="32"/>
      <c r="G46" s="23">
        <v>107.9</v>
      </c>
      <c r="H46" s="23"/>
      <c r="I46" s="23">
        <v>220.4</v>
      </c>
      <c r="J46" s="23"/>
      <c r="K46" s="23">
        <v>27.35</v>
      </c>
      <c r="L46" s="23"/>
      <c r="M46" s="23">
        <v>30.4</v>
      </c>
      <c r="N46" s="5"/>
    </row>
    <row r="47" spans="1:14" ht="15">
      <c r="A47" s="5"/>
      <c r="B47" s="5"/>
      <c r="C47" s="9" t="s">
        <v>110</v>
      </c>
      <c r="D47" s="24">
        <f>SUM(D43:D46)</f>
        <v>14194</v>
      </c>
      <c r="E47" s="6"/>
      <c r="F47" s="6"/>
      <c r="G47" s="5"/>
      <c r="H47" s="5"/>
      <c r="I47" s="5"/>
      <c r="J47" s="5"/>
      <c r="K47" s="5"/>
      <c r="L47" s="5"/>
      <c r="M47" s="5"/>
      <c r="N47" s="5"/>
    </row>
    <row r="48" spans="1:14" ht="14.25">
      <c r="A48" s="5"/>
      <c r="B48" s="5"/>
      <c r="C48" s="10" t="s">
        <v>103</v>
      </c>
      <c r="D48" s="6"/>
      <c r="E48" s="6">
        <v>0</v>
      </c>
      <c r="F48" s="6"/>
      <c r="G48" s="5">
        <v>59.86876</v>
      </c>
      <c r="H48" s="5"/>
      <c r="I48" s="5">
        <v>85.65382</v>
      </c>
      <c r="J48" s="5"/>
      <c r="K48" s="5">
        <v>111.88345</v>
      </c>
      <c r="L48" s="5"/>
      <c r="M48" s="5">
        <v>72.90948</v>
      </c>
      <c r="N48" s="5"/>
    </row>
    <row r="49" spans="1:14" ht="12.75">
      <c r="A49" s="5"/>
      <c r="B49" s="5"/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6"/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</row>
    <row r="53" ht="12.75">
      <c r="M53" s="25" t="s">
        <v>79</v>
      </c>
    </row>
    <row r="54" spans="1:14" ht="12.75">
      <c r="A54" s="3" t="s">
        <v>0</v>
      </c>
      <c r="B54" s="3" t="s">
        <v>1</v>
      </c>
      <c r="C54" s="4" t="s">
        <v>2</v>
      </c>
      <c r="D54" s="26"/>
      <c r="E54" s="58" t="s">
        <v>5</v>
      </c>
      <c r="F54" s="59"/>
      <c r="G54" s="59"/>
      <c r="H54" s="59"/>
      <c r="I54" s="59"/>
      <c r="J54" s="59"/>
      <c r="K54" s="59"/>
      <c r="L54" s="59"/>
      <c r="M54" s="59"/>
      <c r="N54" s="60"/>
    </row>
    <row r="55" spans="1:14" ht="12.75">
      <c r="A55" s="3"/>
      <c r="B55" s="3"/>
      <c r="C55" s="4"/>
      <c r="D55" s="4"/>
      <c r="E55" s="61" t="s">
        <v>95</v>
      </c>
      <c r="F55" s="61"/>
      <c r="G55" s="62" t="s">
        <v>96</v>
      </c>
      <c r="H55" s="62"/>
      <c r="I55" s="62" t="s">
        <v>97</v>
      </c>
      <c r="J55" s="62"/>
      <c r="K55" s="62"/>
      <c r="L55" s="62"/>
      <c r="M55" s="61" t="s">
        <v>6</v>
      </c>
      <c r="N55" s="61"/>
    </row>
    <row r="56" spans="1:14" ht="25.5">
      <c r="A56" s="3"/>
      <c r="B56" s="3"/>
      <c r="C56" s="4"/>
      <c r="D56" s="4"/>
      <c r="E56" s="4" t="s">
        <v>3</v>
      </c>
      <c r="F56" s="4" t="s">
        <v>4</v>
      </c>
      <c r="G56" s="4" t="s">
        <v>3</v>
      </c>
      <c r="H56" s="4" t="s">
        <v>4</v>
      </c>
      <c r="I56" s="4" t="s">
        <v>3</v>
      </c>
      <c r="J56" s="4" t="s">
        <v>4</v>
      </c>
      <c r="K56" s="4" t="s">
        <v>3</v>
      </c>
      <c r="L56" s="4" t="s">
        <v>4</v>
      </c>
      <c r="M56" s="4" t="s">
        <v>3</v>
      </c>
      <c r="N56" s="4" t="s">
        <v>4</v>
      </c>
    </row>
    <row r="57" spans="2:3" ht="12.75">
      <c r="B57" s="22" t="s">
        <v>107</v>
      </c>
      <c r="C57" s="3" t="s">
        <v>108</v>
      </c>
    </row>
    <row r="58" spans="3:14" ht="14.25">
      <c r="C58" s="10" t="s">
        <v>45</v>
      </c>
      <c r="D58" s="23">
        <v>60</v>
      </c>
      <c r="E58" s="32">
        <v>0.17</v>
      </c>
      <c r="F58" s="32"/>
      <c r="G58" s="23">
        <v>0.18</v>
      </c>
      <c r="H58" s="23"/>
      <c r="I58" s="23">
        <v>0.26</v>
      </c>
      <c r="J58" s="23"/>
      <c r="K58" s="23"/>
      <c r="L58" s="23"/>
      <c r="M58" s="24">
        <f>I58+G58+E58+E43+G43+I43+K43+M43+M20+K20+I20+G20+E20+E8+G8+I8+K8+M8</f>
        <v>5</v>
      </c>
      <c r="N58" s="5"/>
    </row>
    <row r="59" spans="1:14" ht="14.25">
      <c r="A59" s="5"/>
      <c r="B59" s="5"/>
      <c r="C59" s="10" t="s">
        <v>25</v>
      </c>
      <c r="D59" s="23">
        <v>900</v>
      </c>
      <c r="E59" s="32">
        <v>5</v>
      </c>
      <c r="F59" s="32"/>
      <c r="G59" s="32">
        <v>6</v>
      </c>
      <c r="H59" s="23"/>
      <c r="I59" s="32">
        <v>6</v>
      </c>
      <c r="J59" s="23"/>
      <c r="K59" s="23"/>
      <c r="L59" s="23"/>
      <c r="M59" s="24">
        <f>I59+G59+E59+M44+K44+I44+G44+E44+M21+K21+I21+G21+E21+E9+G9+I9+K9+M9</f>
        <v>100</v>
      </c>
      <c r="N59" s="5"/>
    </row>
    <row r="60" spans="1:14" ht="14.25">
      <c r="A60" s="5"/>
      <c r="B60" s="5"/>
      <c r="C60" s="10" t="s">
        <v>27</v>
      </c>
      <c r="D60" s="23">
        <v>34</v>
      </c>
      <c r="E60" s="32">
        <v>0.5</v>
      </c>
      <c r="F60" s="32"/>
      <c r="G60" s="32">
        <v>1</v>
      </c>
      <c r="H60" s="23"/>
      <c r="I60" s="32">
        <v>0.5</v>
      </c>
      <c r="J60" s="23"/>
      <c r="K60" s="23"/>
      <c r="L60" s="23"/>
      <c r="M60" s="24">
        <f>I60+G60+E60+M45+K45+I45+G45+E45+M22+K22+I22+G22+E22+E10+G10+I10+L10+M10</f>
        <v>17</v>
      </c>
      <c r="N60" s="5"/>
    </row>
    <row r="61" spans="1:14" ht="14.25">
      <c r="A61" s="5"/>
      <c r="B61" s="5"/>
      <c r="C61" s="10" t="s">
        <v>30</v>
      </c>
      <c r="D61" s="23">
        <v>13200</v>
      </c>
      <c r="E61" s="32">
        <v>22.8</v>
      </c>
      <c r="F61" s="32"/>
      <c r="G61" s="23">
        <v>105.6</v>
      </c>
      <c r="H61" s="23"/>
      <c r="I61" s="23">
        <v>30.4</v>
      </c>
      <c r="J61" s="23"/>
      <c r="K61" s="23"/>
      <c r="L61" s="23"/>
      <c r="M61" s="24">
        <f>I61+G61+E61+M46+K46+I46+G46+E46+M23+K23+I23+G23+E23+E11+G11+I11+L11+M11</f>
        <v>999.9999999999999</v>
      </c>
      <c r="N61" s="5"/>
    </row>
    <row r="62" spans="1:14" ht="15">
      <c r="A62" s="5"/>
      <c r="B62" s="5"/>
      <c r="C62" s="9" t="s">
        <v>110</v>
      </c>
      <c r="D62" s="24">
        <f>SUM(D58:D61)</f>
        <v>14194</v>
      </c>
      <c r="E62" s="6"/>
      <c r="F62" s="6"/>
      <c r="G62" s="5"/>
      <c r="H62" s="5"/>
      <c r="I62" s="5"/>
      <c r="J62" s="5"/>
      <c r="K62" s="5"/>
      <c r="L62" s="5"/>
      <c r="M62" s="24"/>
      <c r="N62" s="5"/>
    </row>
    <row r="63" spans="1:14" ht="14.25">
      <c r="A63" s="5"/>
      <c r="B63" s="5"/>
      <c r="C63" s="10" t="s">
        <v>103</v>
      </c>
      <c r="D63" s="6"/>
      <c r="E63" s="6">
        <v>80.0226</v>
      </c>
      <c r="F63" s="6"/>
      <c r="G63" s="5">
        <v>93.50789</v>
      </c>
      <c r="H63" s="5"/>
      <c r="I63" s="5">
        <v>97.8054</v>
      </c>
      <c r="J63" s="5"/>
      <c r="K63" s="5"/>
      <c r="L63" s="5"/>
      <c r="M63" s="24">
        <f>I63+G63+E63+E48+G48+I48+K48+M48+E25+G25+I25+K25+M25+M13+K13+I13+G13+E13</f>
        <v>1481.9</v>
      </c>
      <c r="N63" s="5"/>
    </row>
    <row r="64" spans="1:14" ht="15.75">
      <c r="A64" s="5"/>
      <c r="B64" s="5"/>
      <c r="C64" s="6"/>
      <c r="D64" s="6"/>
      <c r="E64" s="6"/>
      <c r="F64" s="6"/>
      <c r="G64" s="5"/>
      <c r="H64" s="5"/>
      <c r="I64" s="5"/>
      <c r="J64" s="5"/>
      <c r="K64" s="5"/>
      <c r="L64" s="5"/>
      <c r="M64" s="57">
        <f>SUM(M58:M63)</f>
        <v>2603.9</v>
      </c>
      <c r="N64" s="5"/>
    </row>
  </sheetData>
  <mergeCells count="25">
    <mergeCell ref="M5:N5"/>
    <mergeCell ref="E4:N4"/>
    <mergeCell ref="A2:N2"/>
    <mergeCell ref="E5:F5"/>
    <mergeCell ref="G5:H5"/>
    <mergeCell ref="I5:J5"/>
    <mergeCell ref="K5:L5"/>
    <mergeCell ref="E16:N16"/>
    <mergeCell ref="E17:F17"/>
    <mergeCell ref="G17:H17"/>
    <mergeCell ref="I17:J17"/>
    <mergeCell ref="K17:L17"/>
    <mergeCell ref="M17:N17"/>
    <mergeCell ref="E39:N39"/>
    <mergeCell ref="E40:F40"/>
    <mergeCell ref="G40:H40"/>
    <mergeCell ref="I40:J40"/>
    <mergeCell ref="K40:L40"/>
    <mergeCell ref="M40:N40"/>
    <mergeCell ref="E54:N54"/>
    <mergeCell ref="E55:F55"/>
    <mergeCell ref="G55:H55"/>
    <mergeCell ref="I55:J55"/>
    <mergeCell ref="K55:L55"/>
    <mergeCell ref="M55:N55"/>
  </mergeCells>
  <printOptions/>
  <pageMargins left="0.75" right="0.75" top="1" bottom="1" header="0.5" footer="0.5"/>
  <pageSetup horizontalDpi="300" verticalDpi="300" orientation="landscape" paperSize="9" scale="72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20"/>
  <sheetViews>
    <sheetView view="pageBreakPreview" zoomScale="60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17" sqref="J117"/>
    </sheetView>
  </sheetViews>
  <sheetFormatPr defaultColWidth="9.140625" defaultRowHeight="12.75"/>
  <cols>
    <col min="1" max="1" width="7.28125" style="37" customWidth="1"/>
    <col min="2" max="2" width="52.00390625" style="37" customWidth="1"/>
    <col min="3" max="3" width="14.140625" style="37" hidden="1" customWidth="1"/>
    <col min="4" max="4" width="12.421875" style="37" customWidth="1"/>
    <col min="5" max="5" width="10.7109375" style="37" bestFit="1" customWidth="1"/>
    <col min="6" max="6" width="11.7109375" style="37" customWidth="1"/>
    <col min="7" max="7" width="10.421875" style="37" bestFit="1" customWidth="1"/>
    <col min="8" max="8" width="11.8515625" style="37" customWidth="1"/>
    <col min="9" max="9" width="10.28125" style="37" customWidth="1"/>
    <col min="10" max="10" width="10.7109375" style="37" customWidth="1"/>
    <col min="11" max="11" width="9.8515625" style="37" bestFit="1" customWidth="1"/>
    <col min="12" max="12" width="12.421875" style="37" customWidth="1"/>
    <col min="13" max="13" width="14.140625" style="37" customWidth="1"/>
    <col min="14" max="16384" width="9.140625" style="37" customWidth="1"/>
  </cols>
  <sheetData>
    <row r="2" spans="1:13" ht="25.5" customHeight="1">
      <c r="A2" s="69" t="s">
        <v>124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5.75">
      <c r="A3" s="3" t="s">
        <v>1</v>
      </c>
      <c r="B3" s="49" t="s">
        <v>2</v>
      </c>
      <c r="C3" s="4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72"/>
    </row>
    <row r="4" spans="1:13" ht="13.5" customHeight="1">
      <c r="A4" s="3"/>
      <c r="B4" s="4"/>
      <c r="C4" s="4" t="s">
        <v>98</v>
      </c>
      <c r="D4" s="61" t="s">
        <v>80</v>
      </c>
      <c r="E4" s="61"/>
      <c r="F4" s="62" t="s">
        <v>81</v>
      </c>
      <c r="G4" s="62"/>
      <c r="H4" s="62" t="s">
        <v>82</v>
      </c>
      <c r="I4" s="62"/>
      <c r="J4" s="62" t="s">
        <v>83</v>
      </c>
      <c r="K4" s="62"/>
      <c r="L4" s="61" t="s">
        <v>84</v>
      </c>
      <c r="M4" s="61"/>
    </row>
    <row r="5" spans="1:13" ht="39" customHeight="1">
      <c r="A5" s="5"/>
      <c r="B5" s="5"/>
      <c r="C5" s="5"/>
      <c r="D5" s="4" t="s">
        <v>3</v>
      </c>
      <c r="E5" s="4" t="s">
        <v>4</v>
      </c>
      <c r="F5" s="4" t="s">
        <v>3</v>
      </c>
      <c r="G5" s="4" t="s">
        <v>4</v>
      </c>
      <c r="H5" s="4" t="s">
        <v>3</v>
      </c>
      <c r="I5" s="4" t="s">
        <v>4</v>
      </c>
      <c r="J5" s="4" t="s">
        <v>3</v>
      </c>
      <c r="K5" s="4" t="s">
        <v>4</v>
      </c>
      <c r="L5" s="4" t="s">
        <v>3</v>
      </c>
      <c r="M5" s="4" t="s">
        <v>4</v>
      </c>
    </row>
    <row r="6" spans="1:13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9.5" customHeight="1">
      <c r="A7" s="22" t="s">
        <v>107</v>
      </c>
      <c r="B7" s="9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9.5" customHeight="1">
      <c r="A8" s="5"/>
      <c r="B8" s="10" t="s">
        <v>9</v>
      </c>
      <c r="C8" s="38">
        <v>1998</v>
      </c>
      <c r="D8" s="39">
        <v>0</v>
      </c>
      <c r="E8" s="39"/>
      <c r="F8" s="39">
        <v>0</v>
      </c>
      <c r="G8" s="39"/>
      <c r="H8" s="39">
        <v>0</v>
      </c>
      <c r="I8" s="39"/>
      <c r="J8" s="39">
        <v>0</v>
      </c>
      <c r="K8" s="39"/>
      <c r="L8" s="39">
        <v>0</v>
      </c>
      <c r="M8" s="5"/>
    </row>
    <row r="9" spans="1:13" ht="19.5" customHeight="1">
      <c r="A9" s="5"/>
      <c r="B9" s="10" t="s">
        <v>10</v>
      </c>
      <c r="C9" s="38">
        <v>987</v>
      </c>
      <c r="D9" s="39">
        <v>0</v>
      </c>
      <c r="E9" s="39"/>
      <c r="F9" s="39">
        <v>0</v>
      </c>
      <c r="G9" s="39"/>
      <c r="H9" s="39">
        <v>0</v>
      </c>
      <c r="I9" s="39"/>
      <c r="J9" s="39">
        <v>0</v>
      </c>
      <c r="K9" s="39"/>
      <c r="L9" s="39">
        <v>0</v>
      </c>
      <c r="M9" s="5"/>
    </row>
    <row r="10" spans="1:13" ht="19.5" customHeight="1">
      <c r="A10" s="5"/>
      <c r="B10" s="10" t="s">
        <v>11</v>
      </c>
      <c r="C10" s="38">
        <v>2295</v>
      </c>
      <c r="D10" s="38">
        <v>10</v>
      </c>
      <c r="E10" s="38"/>
      <c r="F10" s="38">
        <v>15.66</v>
      </c>
      <c r="G10" s="38"/>
      <c r="H10" s="38">
        <v>21.75</v>
      </c>
      <c r="I10" s="38"/>
      <c r="J10" s="38">
        <v>6.18</v>
      </c>
      <c r="K10" s="38"/>
      <c r="L10" s="38">
        <v>8</v>
      </c>
      <c r="M10" s="5"/>
    </row>
    <row r="11" spans="1:13" ht="19.5" customHeight="1">
      <c r="A11" s="5"/>
      <c r="B11" s="10" t="s">
        <v>125</v>
      </c>
      <c r="C11" s="38">
        <v>25000</v>
      </c>
      <c r="D11" s="38"/>
      <c r="E11" s="38">
        <v>9.84</v>
      </c>
      <c r="F11" s="38"/>
      <c r="G11" s="38">
        <v>104.05</v>
      </c>
      <c r="H11" s="38"/>
      <c r="I11" s="38">
        <v>42.06</v>
      </c>
      <c r="J11" s="38"/>
      <c r="K11" s="38">
        <v>448</v>
      </c>
      <c r="L11" s="38"/>
      <c r="M11" s="19">
        <v>61.2</v>
      </c>
    </row>
    <row r="12" spans="1:13" ht="19.5" customHeight="1">
      <c r="A12" s="5"/>
      <c r="B12" s="9" t="s">
        <v>13</v>
      </c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5"/>
    </row>
    <row r="13" spans="1:13" ht="19.5" customHeight="1">
      <c r="A13" s="5"/>
      <c r="B13" s="10" t="s">
        <v>14</v>
      </c>
      <c r="C13" s="38">
        <v>16783</v>
      </c>
      <c r="D13" s="38">
        <v>64.5</v>
      </c>
      <c r="E13" s="38"/>
      <c r="F13" s="38">
        <v>61.8</v>
      </c>
      <c r="G13" s="38"/>
      <c r="H13" s="38">
        <v>25</v>
      </c>
      <c r="I13" s="38"/>
      <c r="J13" s="38">
        <v>51.8</v>
      </c>
      <c r="K13" s="38"/>
      <c r="L13" s="38">
        <v>33.95</v>
      </c>
      <c r="M13" s="5"/>
    </row>
    <row r="14" spans="1:13" ht="19.5" customHeight="1">
      <c r="A14" s="5"/>
      <c r="B14" s="10" t="s">
        <v>15</v>
      </c>
      <c r="C14" s="39">
        <v>1449.26</v>
      </c>
      <c r="D14" s="39">
        <v>0</v>
      </c>
      <c r="E14" s="39"/>
      <c r="F14" s="38">
        <v>20</v>
      </c>
      <c r="G14" s="39"/>
      <c r="H14" s="38">
        <v>0</v>
      </c>
      <c r="I14" s="39"/>
      <c r="J14" s="39">
        <v>0</v>
      </c>
      <c r="K14" s="39"/>
      <c r="L14" s="38">
        <v>20</v>
      </c>
      <c r="M14" s="5"/>
    </row>
    <row r="15" spans="1:13" ht="19.5" customHeight="1">
      <c r="A15" s="5"/>
      <c r="B15" s="10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5"/>
    </row>
    <row r="16" spans="1:13" ht="19.5" customHeight="1">
      <c r="A16" s="5"/>
      <c r="B16" s="9" t="s">
        <v>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5"/>
    </row>
    <row r="17" spans="1:13" ht="19.5" customHeight="1">
      <c r="A17" s="5"/>
      <c r="B17" s="10" t="s">
        <v>32</v>
      </c>
      <c r="C17" s="38">
        <v>69000</v>
      </c>
      <c r="D17" s="38">
        <v>445</v>
      </c>
      <c r="E17" s="38"/>
      <c r="F17" s="38">
        <v>480</v>
      </c>
      <c r="G17" s="38"/>
      <c r="H17" s="38">
        <v>442</v>
      </c>
      <c r="I17" s="38"/>
      <c r="J17" s="38">
        <v>332</v>
      </c>
      <c r="K17" s="38"/>
      <c r="L17" s="38">
        <v>296</v>
      </c>
      <c r="M17" s="23"/>
    </row>
    <row r="18" spans="1:13" ht="19.5" customHeight="1">
      <c r="A18" s="5"/>
      <c r="B18" s="10" t="s">
        <v>34</v>
      </c>
      <c r="C18" s="38">
        <v>30381.8</v>
      </c>
      <c r="D18" s="38">
        <v>264.73</v>
      </c>
      <c r="E18" s="38"/>
      <c r="F18" s="38">
        <v>359.32</v>
      </c>
      <c r="G18" s="38"/>
      <c r="H18" s="38">
        <v>122.92</v>
      </c>
      <c r="I18" s="38"/>
      <c r="J18" s="38">
        <v>261.53</v>
      </c>
      <c r="K18" s="38"/>
      <c r="L18" s="38">
        <v>203.4</v>
      </c>
      <c r="M18" s="23"/>
    </row>
    <row r="19" spans="1:13" ht="19.5" customHeight="1">
      <c r="A19" s="5"/>
      <c r="B19" s="10" t="s">
        <v>35</v>
      </c>
      <c r="C19" s="38">
        <v>1500</v>
      </c>
      <c r="D19" s="38">
        <v>0</v>
      </c>
      <c r="E19" s="38"/>
      <c r="F19" s="38">
        <v>0</v>
      </c>
      <c r="G19" s="38"/>
      <c r="H19" s="38">
        <v>7.5</v>
      </c>
      <c r="I19" s="38"/>
      <c r="J19" s="38">
        <v>0</v>
      </c>
      <c r="K19" s="38"/>
      <c r="L19" s="38">
        <v>0</v>
      </c>
      <c r="M19" s="23"/>
    </row>
    <row r="20" spans="1:13" ht="19.5" customHeight="1">
      <c r="A20" s="5"/>
      <c r="B20" s="10" t="s">
        <v>28</v>
      </c>
      <c r="C20" s="38">
        <v>12570</v>
      </c>
      <c r="D20" s="38">
        <v>29.9</v>
      </c>
      <c r="E20" s="38"/>
      <c r="F20" s="38">
        <v>32.53</v>
      </c>
      <c r="G20" s="38"/>
      <c r="H20" s="38">
        <v>10.54</v>
      </c>
      <c r="I20" s="38"/>
      <c r="J20" s="38">
        <v>31.27</v>
      </c>
      <c r="K20" s="38"/>
      <c r="L20" s="38">
        <v>19.18</v>
      </c>
      <c r="M20" s="23"/>
    </row>
    <row r="21" spans="1:13" ht="19.5" customHeight="1">
      <c r="A21" s="5"/>
      <c r="B21" s="10" t="s">
        <v>36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23"/>
    </row>
    <row r="22" spans="1:13" ht="19.5" customHeight="1">
      <c r="A22" s="5"/>
      <c r="B22" s="10" t="s">
        <v>37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23"/>
    </row>
    <row r="23" spans="1:13" ht="19.5" customHeight="1">
      <c r="A23" s="5"/>
      <c r="B23" s="10" t="s">
        <v>38</v>
      </c>
      <c r="C23" s="38">
        <v>4321.7</v>
      </c>
      <c r="D23" s="38">
        <v>1</v>
      </c>
      <c r="E23" s="38"/>
      <c r="F23" s="38">
        <v>0</v>
      </c>
      <c r="G23" s="38"/>
      <c r="H23" s="38">
        <v>0</v>
      </c>
      <c r="I23" s="38"/>
      <c r="J23" s="38">
        <v>0</v>
      </c>
      <c r="K23" s="38"/>
      <c r="L23" s="38">
        <v>0</v>
      </c>
      <c r="M23" s="23"/>
    </row>
    <row r="24" spans="1:13" ht="19.5" customHeight="1">
      <c r="A24" s="5"/>
      <c r="B24" s="10" t="s">
        <v>42</v>
      </c>
      <c r="C24" s="38">
        <v>65</v>
      </c>
      <c r="D24" s="38">
        <v>0</v>
      </c>
      <c r="E24" s="38"/>
      <c r="F24" s="38">
        <v>0</v>
      </c>
      <c r="G24" s="38"/>
      <c r="H24" s="38">
        <v>13</v>
      </c>
      <c r="I24" s="38"/>
      <c r="J24" s="38">
        <v>0</v>
      </c>
      <c r="K24" s="38"/>
      <c r="L24" s="38">
        <v>0</v>
      </c>
      <c r="M24" s="23"/>
    </row>
    <row r="25" spans="1:13" ht="19.5" customHeight="1">
      <c r="A25" s="5"/>
      <c r="B25" s="10" t="s">
        <v>44</v>
      </c>
      <c r="C25" s="38">
        <v>500</v>
      </c>
      <c r="D25" s="38">
        <v>0</v>
      </c>
      <c r="E25" s="38"/>
      <c r="F25" s="38">
        <v>0</v>
      </c>
      <c r="G25" s="38"/>
      <c r="H25" s="38">
        <v>0</v>
      </c>
      <c r="I25" s="38"/>
      <c r="J25" s="38">
        <v>0</v>
      </c>
      <c r="K25" s="38"/>
      <c r="L25" s="38">
        <v>0</v>
      </c>
      <c r="M25" s="23"/>
    </row>
    <row r="26" spans="1:13" ht="19.5" customHeight="1">
      <c r="A26" s="5"/>
      <c r="B26" s="10" t="s">
        <v>122</v>
      </c>
      <c r="C26" s="38"/>
      <c r="D26" s="38"/>
      <c r="E26" s="38"/>
      <c r="F26" s="38"/>
      <c r="G26" s="38">
        <v>0.09</v>
      </c>
      <c r="H26" s="38"/>
      <c r="I26" s="38"/>
      <c r="J26" s="38"/>
      <c r="K26" s="38">
        <v>0.11</v>
      </c>
      <c r="L26" s="38"/>
      <c r="M26" s="38">
        <v>0.11</v>
      </c>
    </row>
    <row r="27" spans="1:13" ht="19.5" customHeight="1">
      <c r="A27" s="5"/>
      <c r="B27" s="9" t="s">
        <v>56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23"/>
    </row>
    <row r="28" spans="1:13" ht="19.5" customHeight="1">
      <c r="A28" s="5"/>
      <c r="B28" s="18" t="s">
        <v>58</v>
      </c>
      <c r="C28" s="38">
        <v>15000</v>
      </c>
      <c r="D28" s="38">
        <v>41</v>
      </c>
      <c r="E28" s="38"/>
      <c r="F28" s="38">
        <v>84</v>
      </c>
      <c r="G28" s="38"/>
      <c r="H28" s="38">
        <v>87</v>
      </c>
      <c r="I28" s="38"/>
      <c r="J28" s="38">
        <v>52</v>
      </c>
      <c r="K28" s="38"/>
      <c r="L28" s="38">
        <v>27</v>
      </c>
      <c r="M28" s="23"/>
    </row>
    <row r="29" spans="1:13" ht="19.5" customHeight="1">
      <c r="A29" s="5"/>
      <c r="B29" s="10"/>
      <c r="C29" s="40">
        <f>SUM(C8:C28)</f>
        <v>181850.76</v>
      </c>
      <c r="D29" s="39"/>
      <c r="E29" s="39"/>
      <c r="F29" s="39"/>
      <c r="G29" s="39"/>
      <c r="H29" s="39"/>
      <c r="I29" s="39"/>
      <c r="J29" s="39"/>
      <c r="K29" s="39"/>
      <c r="L29" s="39"/>
      <c r="M29" s="5"/>
    </row>
    <row r="30" ht="19.5" customHeight="1"/>
    <row r="31" spans="1:13" ht="19.5" customHeight="1">
      <c r="A31" s="3" t="s">
        <v>1</v>
      </c>
      <c r="B31" s="4" t="s">
        <v>2</v>
      </c>
      <c r="C31" s="4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3" ht="19.5" customHeight="1">
      <c r="A32" s="3"/>
      <c r="B32" s="4"/>
      <c r="C32" s="4"/>
      <c r="D32" s="61" t="s">
        <v>85</v>
      </c>
      <c r="E32" s="61"/>
      <c r="F32" s="62" t="s">
        <v>86</v>
      </c>
      <c r="G32" s="62"/>
      <c r="H32" s="62" t="s">
        <v>87</v>
      </c>
      <c r="I32" s="62"/>
      <c r="J32" s="62" t="s">
        <v>88</v>
      </c>
      <c r="K32" s="62"/>
      <c r="L32" s="61" t="s">
        <v>89</v>
      </c>
      <c r="M32" s="61"/>
    </row>
    <row r="33" spans="1:13" ht="62.25" customHeight="1">
      <c r="A33" s="3"/>
      <c r="B33" s="4"/>
      <c r="C33" s="4"/>
      <c r="D33" s="4" t="s">
        <v>3</v>
      </c>
      <c r="E33" s="4" t="s">
        <v>4</v>
      </c>
      <c r="F33" s="4" t="s">
        <v>3</v>
      </c>
      <c r="G33" s="4" t="s">
        <v>4</v>
      </c>
      <c r="H33" s="4" t="s">
        <v>3</v>
      </c>
      <c r="I33" s="4" t="s">
        <v>4</v>
      </c>
      <c r="J33" s="4" t="s">
        <v>3</v>
      </c>
      <c r="K33" s="4" t="s">
        <v>4</v>
      </c>
      <c r="L33" s="4" t="s">
        <v>3</v>
      </c>
      <c r="M33" s="4" t="s">
        <v>4</v>
      </c>
    </row>
    <row r="34" spans="1:13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9.5" customHeight="1">
      <c r="A35" s="22" t="s">
        <v>107</v>
      </c>
      <c r="B35" s="9" t="s">
        <v>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9.5" customHeight="1">
      <c r="A36" s="5"/>
      <c r="B36" s="10" t="s">
        <v>9</v>
      </c>
      <c r="C36" s="38">
        <v>1998</v>
      </c>
      <c r="D36" s="39">
        <v>0</v>
      </c>
      <c r="E36" s="39"/>
      <c r="F36" s="39">
        <v>0</v>
      </c>
      <c r="G36" s="39"/>
      <c r="H36" s="39">
        <v>0</v>
      </c>
      <c r="I36" s="39"/>
      <c r="J36" s="39">
        <v>0</v>
      </c>
      <c r="K36" s="39"/>
      <c r="L36" s="39">
        <v>0</v>
      </c>
      <c r="M36" s="5"/>
    </row>
    <row r="37" spans="1:13" ht="19.5" customHeight="1">
      <c r="A37" s="5"/>
      <c r="B37" s="10" t="s">
        <v>10</v>
      </c>
      <c r="C37" s="38">
        <v>987</v>
      </c>
      <c r="D37" s="39">
        <v>0</v>
      </c>
      <c r="E37" s="39"/>
      <c r="F37" s="39">
        <v>0</v>
      </c>
      <c r="G37" s="39"/>
      <c r="H37" s="39">
        <v>0</v>
      </c>
      <c r="I37" s="39"/>
      <c r="J37" s="39">
        <v>0</v>
      </c>
      <c r="K37" s="39"/>
      <c r="L37" s="39">
        <v>0</v>
      </c>
      <c r="M37" s="5"/>
    </row>
    <row r="38" spans="1:13" ht="19.5" customHeight="1">
      <c r="A38" s="5"/>
      <c r="B38" s="10" t="s">
        <v>11</v>
      </c>
      <c r="C38" s="38">
        <v>2295</v>
      </c>
      <c r="D38" s="38">
        <v>8.35</v>
      </c>
      <c r="E38" s="38"/>
      <c r="F38" s="38">
        <v>13.22</v>
      </c>
      <c r="G38" s="38"/>
      <c r="H38" s="38">
        <v>6.53</v>
      </c>
      <c r="I38" s="38"/>
      <c r="J38" s="38">
        <v>8.7</v>
      </c>
      <c r="K38" s="38"/>
      <c r="L38" s="38">
        <v>12.44</v>
      </c>
      <c r="M38" s="5"/>
    </row>
    <row r="39" spans="1:13" ht="19.5" customHeight="1">
      <c r="A39" s="5"/>
      <c r="B39" s="10" t="s">
        <v>115</v>
      </c>
      <c r="C39" s="38">
        <v>25000</v>
      </c>
      <c r="D39" s="38"/>
      <c r="E39" s="38">
        <v>316</v>
      </c>
      <c r="F39" s="38"/>
      <c r="G39" s="38">
        <v>149.37</v>
      </c>
      <c r="H39" s="38"/>
      <c r="I39" s="38">
        <v>43.02</v>
      </c>
      <c r="J39" s="38"/>
      <c r="K39" s="38">
        <v>1.98</v>
      </c>
      <c r="L39" s="38"/>
      <c r="M39" s="19">
        <v>34.05</v>
      </c>
    </row>
    <row r="40" spans="1:13" ht="19.5" customHeight="1">
      <c r="A40" s="5"/>
      <c r="B40" s="9" t="s">
        <v>13</v>
      </c>
      <c r="C40" s="39"/>
      <c r="D40" s="38"/>
      <c r="E40" s="38"/>
      <c r="F40" s="38"/>
      <c r="G40" s="38"/>
      <c r="H40" s="38"/>
      <c r="I40" s="38"/>
      <c r="J40" s="38"/>
      <c r="K40" s="38"/>
      <c r="L40" s="38"/>
      <c r="M40" s="5"/>
    </row>
    <row r="41" spans="1:13" ht="19.5" customHeight="1">
      <c r="A41" s="5"/>
      <c r="B41" s="10" t="s">
        <v>14</v>
      </c>
      <c r="C41" s="38">
        <v>16783</v>
      </c>
      <c r="D41" s="38">
        <v>64.7</v>
      </c>
      <c r="E41" s="38"/>
      <c r="F41" s="38">
        <v>138</v>
      </c>
      <c r="G41" s="38"/>
      <c r="H41" s="38">
        <v>78.95</v>
      </c>
      <c r="I41" s="38"/>
      <c r="J41" s="38">
        <v>92</v>
      </c>
      <c r="K41" s="38"/>
      <c r="L41" s="38">
        <v>114.8</v>
      </c>
      <c r="M41" s="5"/>
    </row>
    <row r="42" spans="1:13" ht="19.5" customHeight="1">
      <c r="A42" s="5"/>
      <c r="B42" s="10" t="s">
        <v>15</v>
      </c>
      <c r="C42" s="39">
        <v>1449.26</v>
      </c>
      <c r="D42" s="39">
        <v>0</v>
      </c>
      <c r="E42" s="39"/>
      <c r="F42" s="39">
        <v>0</v>
      </c>
      <c r="G42" s="39"/>
      <c r="H42" s="38">
        <v>0</v>
      </c>
      <c r="I42" s="39"/>
      <c r="J42" s="39">
        <v>0</v>
      </c>
      <c r="K42" s="39"/>
      <c r="L42" s="39">
        <v>0</v>
      </c>
      <c r="M42" s="5"/>
    </row>
    <row r="43" spans="1:13" ht="19.5" customHeight="1">
      <c r="A43" s="5"/>
      <c r="B43" s="10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19"/>
    </row>
    <row r="44" spans="1:13" ht="19.5" customHeight="1">
      <c r="A44" s="5"/>
      <c r="B44" s="9" t="s">
        <v>18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5"/>
    </row>
    <row r="45" spans="1:13" ht="19.5" customHeight="1">
      <c r="A45" s="5"/>
      <c r="B45" s="10" t="s">
        <v>32</v>
      </c>
      <c r="C45" s="38">
        <v>69000</v>
      </c>
      <c r="D45" s="38">
        <v>550</v>
      </c>
      <c r="E45" s="38"/>
      <c r="F45" s="38">
        <v>951</v>
      </c>
      <c r="G45" s="38"/>
      <c r="H45" s="38">
        <v>623</v>
      </c>
      <c r="I45" s="38"/>
      <c r="J45" s="38">
        <v>805</v>
      </c>
      <c r="K45" s="38"/>
      <c r="L45" s="38">
        <v>1060</v>
      </c>
      <c r="M45" s="23"/>
    </row>
    <row r="46" spans="1:13" ht="19.5" customHeight="1">
      <c r="A46" s="5"/>
      <c r="B46" s="10" t="s">
        <v>34</v>
      </c>
      <c r="C46" s="38">
        <v>30381.8</v>
      </c>
      <c r="D46" s="38">
        <v>341.04</v>
      </c>
      <c r="E46" s="38"/>
      <c r="F46" s="38">
        <v>467.25</v>
      </c>
      <c r="G46" s="38"/>
      <c r="H46" s="38">
        <v>328.69</v>
      </c>
      <c r="I46" s="38"/>
      <c r="J46" s="38">
        <v>295.39</v>
      </c>
      <c r="K46" s="38"/>
      <c r="L46" s="38">
        <v>474.76</v>
      </c>
      <c r="M46" s="23"/>
    </row>
    <row r="47" spans="1:13" ht="19.5" customHeight="1">
      <c r="A47" s="5"/>
      <c r="B47" s="10" t="s">
        <v>35</v>
      </c>
      <c r="C47" s="38">
        <v>1500</v>
      </c>
      <c r="D47" s="38">
        <v>0</v>
      </c>
      <c r="E47" s="38"/>
      <c r="F47" s="38">
        <v>0</v>
      </c>
      <c r="G47" s="38"/>
      <c r="H47" s="38">
        <v>0</v>
      </c>
      <c r="I47" s="38"/>
      <c r="J47" s="38">
        <v>0</v>
      </c>
      <c r="K47" s="38"/>
      <c r="L47" s="38">
        <v>0</v>
      </c>
      <c r="M47" s="23"/>
    </row>
    <row r="48" spans="1:13" ht="19.5" customHeight="1">
      <c r="A48" s="5"/>
      <c r="B48" s="10" t="s">
        <v>28</v>
      </c>
      <c r="C48" s="38">
        <v>12570</v>
      </c>
      <c r="D48" s="38">
        <v>24.9</v>
      </c>
      <c r="E48" s="38"/>
      <c r="F48" s="38">
        <v>41.69</v>
      </c>
      <c r="G48" s="38"/>
      <c r="H48" s="38">
        <v>32.67</v>
      </c>
      <c r="I48" s="38"/>
      <c r="J48" s="38">
        <v>29.38</v>
      </c>
      <c r="K48" s="38"/>
      <c r="L48" s="38">
        <v>26.04</v>
      </c>
      <c r="M48" s="23"/>
    </row>
    <row r="49" spans="1:13" ht="19.5" customHeight="1">
      <c r="A49" s="5"/>
      <c r="B49" s="10" t="s">
        <v>36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3"/>
    </row>
    <row r="50" spans="1:13" ht="19.5" customHeight="1">
      <c r="A50" s="5"/>
      <c r="B50" s="10" t="s">
        <v>37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23"/>
    </row>
    <row r="51" spans="1:13" ht="19.5" customHeight="1">
      <c r="A51" s="5"/>
      <c r="B51" s="10" t="s">
        <v>38</v>
      </c>
      <c r="C51" s="38">
        <v>4321.7</v>
      </c>
      <c r="D51" s="38">
        <v>0</v>
      </c>
      <c r="E51" s="38"/>
      <c r="F51" s="38">
        <v>0</v>
      </c>
      <c r="G51" s="38"/>
      <c r="H51" s="38">
        <v>0</v>
      </c>
      <c r="I51" s="38"/>
      <c r="J51" s="38">
        <v>0</v>
      </c>
      <c r="K51" s="38"/>
      <c r="L51" s="38">
        <v>0</v>
      </c>
      <c r="M51" s="23"/>
    </row>
    <row r="52" spans="1:13" ht="19.5" customHeight="1">
      <c r="A52" s="5"/>
      <c r="B52" s="10" t="s">
        <v>42</v>
      </c>
      <c r="C52" s="38">
        <v>65</v>
      </c>
      <c r="D52" s="38">
        <v>0</v>
      </c>
      <c r="E52" s="38"/>
      <c r="F52" s="38">
        <v>0</v>
      </c>
      <c r="G52" s="38"/>
      <c r="H52" s="38">
        <v>0</v>
      </c>
      <c r="I52" s="38"/>
      <c r="J52" s="38">
        <v>0</v>
      </c>
      <c r="K52" s="38"/>
      <c r="L52" s="38">
        <v>0</v>
      </c>
      <c r="M52" s="23"/>
    </row>
    <row r="53" spans="1:13" ht="19.5" customHeight="1">
      <c r="A53" s="5"/>
      <c r="B53" s="10" t="s">
        <v>44</v>
      </c>
      <c r="C53" s="38">
        <v>500</v>
      </c>
      <c r="D53" s="38">
        <v>0</v>
      </c>
      <c r="E53" s="38"/>
      <c r="F53" s="38">
        <v>0</v>
      </c>
      <c r="G53" s="38"/>
      <c r="H53" s="38">
        <v>0</v>
      </c>
      <c r="I53" s="38"/>
      <c r="J53" s="38">
        <v>0</v>
      </c>
      <c r="K53" s="38"/>
      <c r="L53" s="38">
        <v>0</v>
      </c>
      <c r="M53" s="23"/>
    </row>
    <row r="54" spans="1:13" ht="19.5" customHeight="1">
      <c r="A54" s="5"/>
      <c r="B54" s="10" t="s">
        <v>122</v>
      </c>
      <c r="C54" s="38"/>
      <c r="D54" s="38"/>
      <c r="E54" s="38">
        <v>0.15</v>
      </c>
      <c r="F54" s="38"/>
      <c r="G54" s="38">
        <v>0.18</v>
      </c>
      <c r="H54" s="38"/>
      <c r="I54" s="38"/>
      <c r="J54" s="38"/>
      <c r="K54" s="38"/>
      <c r="L54" s="38"/>
      <c r="M54" s="23"/>
    </row>
    <row r="55" spans="1:13" ht="19.5" customHeight="1">
      <c r="A55" s="5"/>
      <c r="B55" s="9" t="s">
        <v>56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3"/>
    </row>
    <row r="56" spans="1:13" ht="19.5" customHeight="1">
      <c r="A56" s="5"/>
      <c r="B56" s="18" t="s">
        <v>58</v>
      </c>
      <c r="C56" s="38">
        <v>15000</v>
      </c>
      <c r="D56" s="38">
        <v>61</v>
      </c>
      <c r="E56" s="38"/>
      <c r="F56" s="38">
        <v>110</v>
      </c>
      <c r="G56" s="38"/>
      <c r="H56" s="38">
        <v>63</v>
      </c>
      <c r="I56" s="38"/>
      <c r="J56" s="38">
        <v>100</v>
      </c>
      <c r="K56" s="38"/>
      <c r="L56" s="38">
        <v>125</v>
      </c>
      <c r="M56" s="23"/>
    </row>
    <row r="57" spans="1:13" ht="19.5" customHeight="1">
      <c r="A57" s="5"/>
      <c r="B57" s="10"/>
      <c r="C57" s="21">
        <f>SUM(C36:C56)</f>
        <v>181850.76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9.5" customHeight="1">
      <c r="A58" s="5"/>
      <c r="B58" s="10"/>
      <c r="C58" s="19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ht="19.5" customHeight="1"/>
    <row r="60" ht="19.5" customHeight="1"/>
    <row r="61" ht="19.5" customHeight="1"/>
    <row r="62" spans="1:13" ht="19.5" customHeight="1">
      <c r="A62" s="3" t="s">
        <v>1</v>
      </c>
      <c r="B62" s="4" t="s">
        <v>2</v>
      </c>
      <c r="C62" s="4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 ht="19.5" customHeight="1">
      <c r="A63" s="3"/>
      <c r="B63" s="4"/>
      <c r="C63" s="4"/>
      <c r="D63" s="61" t="s">
        <v>90</v>
      </c>
      <c r="E63" s="61"/>
      <c r="F63" s="62" t="s">
        <v>91</v>
      </c>
      <c r="G63" s="62"/>
      <c r="H63" s="62" t="s">
        <v>92</v>
      </c>
      <c r="I63" s="62"/>
      <c r="J63" s="62" t="s">
        <v>93</v>
      </c>
      <c r="K63" s="62"/>
      <c r="L63" s="61" t="s">
        <v>94</v>
      </c>
      <c r="M63" s="61"/>
    </row>
    <row r="64" spans="1:13" ht="49.5" customHeight="1">
      <c r="A64" s="3"/>
      <c r="B64" s="4"/>
      <c r="C64" s="4"/>
      <c r="D64" s="4" t="s">
        <v>3</v>
      </c>
      <c r="E64" s="4" t="s">
        <v>4</v>
      </c>
      <c r="F64" s="4" t="s">
        <v>3</v>
      </c>
      <c r="G64" s="4" t="s">
        <v>4</v>
      </c>
      <c r="H64" s="4" t="s">
        <v>3</v>
      </c>
      <c r="I64" s="4" t="s">
        <v>4</v>
      </c>
      <c r="J64" s="4" t="s">
        <v>3</v>
      </c>
      <c r="K64" s="4" t="s">
        <v>4</v>
      </c>
      <c r="L64" s="4" t="s">
        <v>3</v>
      </c>
      <c r="M64" s="4" t="s">
        <v>4</v>
      </c>
    </row>
    <row r="65" spans="1:13" ht="19.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9.5" customHeight="1">
      <c r="A66" s="22" t="s">
        <v>107</v>
      </c>
      <c r="B66" s="9" t="s">
        <v>8</v>
      </c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9.5" customHeight="1">
      <c r="A67" s="3"/>
      <c r="B67" s="10" t="s">
        <v>9</v>
      </c>
      <c r="C67" s="38">
        <v>1998</v>
      </c>
      <c r="D67" s="41">
        <v>0</v>
      </c>
      <c r="E67" s="41"/>
      <c r="F67" s="41">
        <v>0</v>
      </c>
      <c r="G67" s="41"/>
      <c r="H67" s="33">
        <v>19.42</v>
      </c>
      <c r="I67" s="41"/>
      <c r="J67" s="33">
        <v>5.55</v>
      </c>
      <c r="K67" s="41"/>
      <c r="L67" s="41">
        <v>0</v>
      </c>
      <c r="M67" s="34"/>
    </row>
    <row r="68" spans="1:13" ht="19.5" customHeight="1">
      <c r="A68" s="3"/>
      <c r="B68" s="10" t="s">
        <v>10</v>
      </c>
      <c r="C68" s="38">
        <v>987</v>
      </c>
      <c r="D68" s="41">
        <v>0</v>
      </c>
      <c r="E68" s="41"/>
      <c r="F68" s="41">
        <v>0</v>
      </c>
      <c r="G68" s="41"/>
      <c r="H68" s="41">
        <v>34.7</v>
      </c>
      <c r="I68" s="41"/>
      <c r="J68" s="33">
        <v>40</v>
      </c>
      <c r="K68" s="41"/>
      <c r="L68" s="41">
        <v>12.65</v>
      </c>
      <c r="M68" s="34"/>
    </row>
    <row r="69" spans="1:13" ht="19.5" customHeight="1">
      <c r="A69" s="3"/>
      <c r="B69" s="10" t="s">
        <v>11</v>
      </c>
      <c r="C69" s="38">
        <v>2295</v>
      </c>
      <c r="D69" s="33">
        <v>9.22</v>
      </c>
      <c r="E69" s="33"/>
      <c r="F69" s="33">
        <v>14.8</v>
      </c>
      <c r="G69" s="33"/>
      <c r="H69" s="33">
        <v>8.7</v>
      </c>
      <c r="I69" s="33"/>
      <c r="J69" s="33">
        <v>6.35</v>
      </c>
      <c r="K69" s="33"/>
      <c r="L69" s="33">
        <v>8.35</v>
      </c>
      <c r="M69" s="34"/>
    </row>
    <row r="70" spans="1:13" ht="19.5" customHeight="1">
      <c r="A70" s="3"/>
      <c r="B70" s="10" t="s">
        <v>115</v>
      </c>
      <c r="C70" s="38">
        <v>25000</v>
      </c>
      <c r="D70" s="33"/>
      <c r="E70" s="33">
        <v>3.4</v>
      </c>
      <c r="F70" s="33"/>
      <c r="G70" s="33">
        <v>5.68</v>
      </c>
      <c r="H70" s="33"/>
      <c r="I70" s="33">
        <v>14.08</v>
      </c>
      <c r="J70" s="33"/>
      <c r="K70" s="33">
        <v>76.84</v>
      </c>
      <c r="L70" s="33"/>
      <c r="M70" s="44">
        <v>164.86</v>
      </c>
    </row>
    <row r="71" spans="1:13" ht="19.5" customHeight="1">
      <c r="A71" s="3"/>
      <c r="B71" s="9" t="s">
        <v>13</v>
      </c>
      <c r="C71" s="39"/>
      <c r="D71" s="33"/>
      <c r="E71" s="33"/>
      <c r="F71" s="33"/>
      <c r="G71" s="33"/>
      <c r="H71" s="33"/>
      <c r="I71" s="33"/>
      <c r="J71" s="33"/>
      <c r="K71" s="33"/>
      <c r="L71" s="33"/>
      <c r="M71" s="34"/>
    </row>
    <row r="72" spans="1:13" ht="19.5" customHeight="1">
      <c r="A72" s="3"/>
      <c r="B72" s="10" t="s">
        <v>14</v>
      </c>
      <c r="C72" s="38">
        <v>16783</v>
      </c>
      <c r="D72" s="33">
        <v>46</v>
      </c>
      <c r="E72" s="33"/>
      <c r="F72" s="33">
        <v>57.5</v>
      </c>
      <c r="G72" s="33"/>
      <c r="H72" s="33">
        <v>70</v>
      </c>
      <c r="I72" s="33"/>
      <c r="J72" s="33">
        <v>70.4</v>
      </c>
      <c r="K72" s="33"/>
      <c r="L72" s="33">
        <v>67.1</v>
      </c>
      <c r="M72" s="34"/>
    </row>
    <row r="73" spans="1:13" ht="19.5" customHeight="1">
      <c r="A73" s="3"/>
      <c r="B73" s="10" t="s">
        <v>15</v>
      </c>
      <c r="C73" s="39">
        <v>1449.26</v>
      </c>
      <c r="D73" s="33">
        <v>370</v>
      </c>
      <c r="E73" s="41"/>
      <c r="F73" s="33">
        <v>0</v>
      </c>
      <c r="G73" s="41"/>
      <c r="H73" s="33">
        <v>0</v>
      </c>
      <c r="I73" s="41"/>
      <c r="J73" s="41">
        <v>0</v>
      </c>
      <c r="K73" s="41"/>
      <c r="L73" s="41">
        <v>0</v>
      </c>
      <c r="M73" s="34"/>
    </row>
    <row r="74" spans="1:13" ht="19.5" customHeight="1">
      <c r="A74" s="3"/>
      <c r="B74" s="10"/>
      <c r="C74" s="39"/>
      <c r="D74" s="41"/>
      <c r="E74" s="41"/>
      <c r="F74" s="41"/>
      <c r="G74" s="41"/>
      <c r="H74" s="41"/>
      <c r="I74" s="41"/>
      <c r="J74" s="41"/>
      <c r="K74" s="41"/>
      <c r="L74" s="41"/>
      <c r="M74" s="34"/>
    </row>
    <row r="75" spans="1:13" ht="19.5" customHeight="1">
      <c r="A75" s="3"/>
      <c r="B75" s="9" t="s">
        <v>18</v>
      </c>
      <c r="C75" s="39"/>
      <c r="D75" s="42"/>
      <c r="E75" s="42"/>
      <c r="F75" s="42"/>
      <c r="G75" s="42"/>
      <c r="H75" s="42"/>
      <c r="I75" s="42"/>
      <c r="J75" s="42"/>
      <c r="K75" s="42"/>
      <c r="L75" s="42"/>
      <c r="M75" s="4"/>
    </row>
    <row r="76" spans="1:13" ht="19.5" customHeight="1">
      <c r="A76" s="3"/>
      <c r="B76" s="10" t="s">
        <v>32</v>
      </c>
      <c r="C76" s="38">
        <v>69000</v>
      </c>
      <c r="D76" s="33">
        <v>514</v>
      </c>
      <c r="E76" s="33"/>
      <c r="F76" s="33">
        <v>660</v>
      </c>
      <c r="G76" s="33"/>
      <c r="H76" s="33">
        <v>1133</v>
      </c>
      <c r="I76" s="33"/>
      <c r="J76" s="33">
        <v>696</v>
      </c>
      <c r="K76" s="33"/>
      <c r="L76" s="33">
        <v>805</v>
      </c>
      <c r="M76" s="35"/>
    </row>
    <row r="77" spans="1:13" ht="19.5" customHeight="1">
      <c r="A77" s="3"/>
      <c r="B77" s="10" t="s">
        <v>34</v>
      </c>
      <c r="C77" s="38">
        <v>30381.8</v>
      </c>
      <c r="D77" s="33">
        <v>187.97</v>
      </c>
      <c r="E77" s="33"/>
      <c r="F77" s="33">
        <v>272.33</v>
      </c>
      <c r="G77" s="33"/>
      <c r="H77" s="33">
        <v>383.07</v>
      </c>
      <c r="I77" s="33"/>
      <c r="J77" s="33">
        <v>301.51</v>
      </c>
      <c r="K77" s="33"/>
      <c r="L77" s="33">
        <v>309.47</v>
      </c>
      <c r="M77" s="36"/>
    </row>
    <row r="78" spans="1:13" ht="19.5" customHeight="1">
      <c r="A78" s="3"/>
      <c r="B78" s="10" t="s">
        <v>35</v>
      </c>
      <c r="C78" s="38">
        <v>1500</v>
      </c>
      <c r="D78" s="33">
        <v>0</v>
      </c>
      <c r="E78" s="33"/>
      <c r="F78" s="33">
        <v>0</v>
      </c>
      <c r="G78" s="43"/>
      <c r="H78" s="33">
        <v>13.5</v>
      </c>
      <c r="I78" s="43"/>
      <c r="J78" s="33">
        <v>13</v>
      </c>
      <c r="K78" s="33"/>
      <c r="L78" s="33">
        <v>14</v>
      </c>
      <c r="M78" s="36"/>
    </row>
    <row r="79" spans="1:13" ht="19.5" customHeight="1">
      <c r="A79" s="3"/>
      <c r="B79" s="10" t="s">
        <v>28</v>
      </c>
      <c r="C79" s="38">
        <v>12570</v>
      </c>
      <c r="D79" s="44">
        <v>21.8</v>
      </c>
      <c r="E79" s="44"/>
      <c r="F79" s="44">
        <v>28.25</v>
      </c>
      <c r="G79" s="44"/>
      <c r="H79" s="44">
        <v>57.55</v>
      </c>
      <c r="I79" s="44"/>
      <c r="J79" s="44">
        <v>41.07</v>
      </c>
      <c r="K79" s="44"/>
      <c r="L79" s="44">
        <v>39.73</v>
      </c>
      <c r="M79" s="36"/>
    </row>
    <row r="80" spans="1:13" ht="19.5" customHeight="1">
      <c r="A80" s="3"/>
      <c r="B80" s="10" t="s">
        <v>36</v>
      </c>
      <c r="C80" s="38"/>
      <c r="D80" s="44"/>
      <c r="E80" s="44"/>
      <c r="F80" s="44"/>
      <c r="G80" s="44"/>
      <c r="H80" s="44"/>
      <c r="I80" s="44"/>
      <c r="J80" s="44"/>
      <c r="K80" s="44"/>
      <c r="L80" s="44"/>
      <c r="M80" s="36"/>
    </row>
    <row r="81" spans="1:13" ht="19.5" customHeight="1">
      <c r="A81" s="3"/>
      <c r="B81" s="10" t="s">
        <v>37</v>
      </c>
      <c r="C81" s="38"/>
      <c r="D81" s="43"/>
      <c r="E81" s="43"/>
      <c r="F81" s="43"/>
      <c r="G81" s="43"/>
      <c r="H81" s="43"/>
      <c r="I81" s="43"/>
      <c r="J81" s="43"/>
      <c r="K81" s="43"/>
      <c r="L81" s="43"/>
      <c r="M81" s="36"/>
    </row>
    <row r="82" spans="1:13" ht="19.5" customHeight="1">
      <c r="A82" s="3"/>
      <c r="B82" s="10" t="s">
        <v>38</v>
      </c>
      <c r="C82" s="38">
        <v>4321.7</v>
      </c>
      <c r="D82" s="44">
        <v>0</v>
      </c>
      <c r="E82" s="44"/>
      <c r="F82" s="44">
        <v>0</v>
      </c>
      <c r="G82" s="44"/>
      <c r="H82" s="44">
        <v>0</v>
      </c>
      <c r="I82" s="44"/>
      <c r="J82" s="44">
        <v>0</v>
      </c>
      <c r="K82" s="44"/>
      <c r="L82" s="44">
        <v>0</v>
      </c>
      <c r="M82" s="36"/>
    </row>
    <row r="83" spans="1:13" ht="19.5" customHeight="1">
      <c r="A83" s="3"/>
      <c r="B83" s="10" t="s">
        <v>42</v>
      </c>
      <c r="C83" s="38">
        <v>65</v>
      </c>
      <c r="D83" s="44">
        <v>0</v>
      </c>
      <c r="E83" s="44"/>
      <c r="F83" s="44">
        <v>0</v>
      </c>
      <c r="G83" s="44"/>
      <c r="H83" s="44">
        <v>0</v>
      </c>
      <c r="I83" s="44"/>
      <c r="J83" s="44">
        <v>0</v>
      </c>
      <c r="K83" s="44"/>
      <c r="L83" s="44">
        <v>0</v>
      </c>
      <c r="M83" s="36"/>
    </row>
    <row r="84" spans="1:13" ht="19.5" customHeight="1">
      <c r="A84" s="3"/>
      <c r="B84" s="10" t="s">
        <v>44</v>
      </c>
      <c r="C84" s="38">
        <v>500</v>
      </c>
      <c r="D84" s="44">
        <v>0</v>
      </c>
      <c r="E84" s="44"/>
      <c r="F84" s="44">
        <v>0</v>
      </c>
      <c r="G84" s="44"/>
      <c r="H84" s="44">
        <v>0</v>
      </c>
      <c r="I84" s="44"/>
      <c r="J84" s="44">
        <v>0</v>
      </c>
      <c r="K84" s="44"/>
      <c r="L84" s="44">
        <v>0</v>
      </c>
      <c r="M84" s="36"/>
    </row>
    <row r="85" spans="1:13" ht="19.5" customHeight="1">
      <c r="A85" s="3"/>
      <c r="B85" s="10" t="s">
        <v>122</v>
      </c>
      <c r="C85" s="38"/>
      <c r="D85" s="43"/>
      <c r="E85" s="43"/>
      <c r="F85" s="43"/>
      <c r="G85" s="43"/>
      <c r="H85" s="43"/>
      <c r="I85" s="43"/>
      <c r="J85" s="43"/>
      <c r="K85" s="44">
        <v>0.13</v>
      </c>
      <c r="L85" s="43"/>
      <c r="M85" s="44">
        <v>0.11</v>
      </c>
    </row>
    <row r="86" spans="1:13" ht="19.5" customHeight="1">
      <c r="A86" s="3"/>
      <c r="B86" s="9" t="s">
        <v>56</v>
      </c>
      <c r="C86" s="38"/>
      <c r="D86" s="43"/>
      <c r="E86" s="43"/>
      <c r="F86" s="43"/>
      <c r="G86" s="43"/>
      <c r="H86" s="43"/>
      <c r="I86" s="43"/>
      <c r="J86" s="43"/>
      <c r="K86" s="43"/>
      <c r="L86" s="43"/>
      <c r="M86" s="36"/>
    </row>
    <row r="87" spans="1:13" ht="19.5" customHeight="1">
      <c r="A87" s="5"/>
      <c r="B87" s="18" t="s">
        <v>58</v>
      </c>
      <c r="C87" s="38">
        <v>15000</v>
      </c>
      <c r="D87" s="38">
        <v>68</v>
      </c>
      <c r="E87" s="38"/>
      <c r="F87" s="38">
        <v>92</v>
      </c>
      <c r="G87" s="38"/>
      <c r="H87" s="38">
        <v>119</v>
      </c>
      <c r="I87" s="38"/>
      <c r="J87" s="38">
        <v>62</v>
      </c>
      <c r="K87" s="38"/>
      <c r="L87" s="38">
        <v>73</v>
      </c>
      <c r="M87" s="23"/>
    </row>
    <row r="88" spans="1:13" ht="19.5" customHeight="1">
      <c r="A88" s="5"/>
      <c r="B88" s="5"/>
      <c r="C88" s="24">
        <f>SUM(C67:C87)</f>
        <v>181850.76</v>
      </c>
      <c r="D88" s="5"/>
      <c r="E88" s="5"/>
      <c r="F88" s="5"/>
      <c r="G88" s="5"/>
      <c r="H88" s="5"/>
      <c r="I88" s="5"/>
      <c r="J88" s="5"/>
      <c r="K88" s="5"/>
      <c r="L88" s="5"/>
      <c r="M88" s="5"/>
    </row>
    <row r="89" ht="19.5" customHeight="1"/>
    <row r="90" ht="19.5" customHeight="1"/>
    <row r="91" ht="19.5" customHeight="1"/>
    <row r="92" spans="1:13" ht="15.75" customHeight="1">
      <c r="A92" s="3" t="s">
        <v>1</v>
      </c>
      <c r="B92" s="4" t="s">
        <v>2</v>
      </c>
      <c r="C92" s="4"/>
      <c r="D92" s="62"/>
      <c r="E92" s="62"/>
      <c r="F92" s="62"/>
      <c r="G92" s="62"/>
      <c r="H92" s="62"/>
      <c r="I92" s="62"/>
      <c r="J92" s="62"/>
      <c r="K92" s="62"/>
      <c r="L92" s="62"/>
      <c r="M92" s="62"/>
    </row>
    <row r="93" spans="1:13" ht="27.75" customHeight="1">
      <c r="A93" s="3"/>
      <c r="B93" s="4"/>
      <c r="C93" s="4"/>
      <c r="D93" s="61" t="s">
        <v>95</v>
      </c>
      <c r="E93" s="61"/>
      <c r="F93" s="62" t="s">
        <v>96</v>
      </c>
      <c r="G93" s="62"/>
      <c r="H93" s="62" t="s">
        <v>97</v>
      </c>
      <c r="I93" s="62"/>
      <c r="J93" s="62"/>
      <c r="K93" s="62"/>
      <c r="L93" s="61" t="s">
        <v>126</v>
      </c>
      <c r="M93" s="61"/>
    </row>
    <row r="94" spans="1:13" ht="39.75" customHeight="1">
      <c r="A94" s="3"/>
      <c r="B94" s="4"/>
      <c r="C94" s="4"/>
      <c r="D94" s="4" t="s">
        <v>3</v>
      </c>
      <c r="E94" s="4" t="s">
        <v>4</v>
      </c>
      <c r="F94" s="4" t="s">
        <v>3</v>
      </c>
      <c r="G94" s="4" t="s">
        <v>4</v>
      </c>
      <c r="H94" s="4" t="s">
        <v>3</v>
      </c>
      <c r="I94" s="4" t="s">
        <v>4</v>
      </c>
      <c r="J94" s="4" t="s">
        <v>3</v>
      </c>
      <c r="K94" s="4" t="s">
        <v>4</v>
      </c>
      <c r="L94" s="4" t="s">
        <v>3</v>
      </c>
      <c r="M94" s="4" t="s">
        <v>4</v>
      </c>
    </row>
    <row r="95" spans="1:13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9.5" customHeight="1">
      <c r="A96" s="22" t="s">
        <v>107</v>
      </c>
      <c r="B96" s="9" t="s">
        <v>8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9.5" customHeight="1">
      <c r="A97" s="5"/>
      <c r="B97" s="10" t="s">
        <v>9</v>
      </c>
      <c r="C97" s="38">
        <v>1998</v>
      </c>
      <c r="D97" s="38">
        <v>55.5</v>
      </c>
      <c r="E97" s="39"/>
      <c r="F97" s="39">
        <v>0</v>
      </c>
      <c r="G97" s="39"/>
      <c r="H97" s="39">
        <v>19.53</v>
      </c>
      <c r="I97" s="39"/>
      <c r="J97" s="39"/>
      <c r="K97" s="39"/>
      <c r="L97" s="24">
        <f>H97+F97+D97+L67+J67+H67+F67+D67+L36+J36+H36+F36+D36+L8+J8+H8+F8+D8</f>
        <v>100</v>
      </c>
      <c r="M97" s="5"/>
    </row>
    <row r="98" spans="1:13" ht="19.5" customHeight="1">
      <c r="A98" s="5"/>
      <c r="B98" s="10" t="s">
        <v>10</v>
      </c>
      <c r="C98" s="38">
        <v>987</v>
      </c>
      <c r="D98" s="39"/>
      <c r="E98" s="39"/>
      <c r="F98" s="39"/>
      <c r="G98" s="39"/>
      <c r="H98" s="39">
        <v>12.65</v>
      </c>
      <c r="I98" s="39"/>
      <c r="J98" s="39"/>
      <c r="K98" s="39"/>
      <c r="L98" s="24">
        <f>H98+F98+D98+L68+J68+H68+F68+D68+L37+J37+H37+F37+D37+L9+J9+H9+F9+D9</f>
        <v>100</v>
      </c>
      <c r="M98" s="5"/>
    </row>
    <row r="99" spans="1:13" ht="19.5" customHeight="1">
      <c r="A99" s="5"/>
      <c r="B99" s="10" t="s">
        <v>11</v>
      </c>
      <c r="C99" s="38">
        <v>2295</v>
      </c>
      <c r="D99" s="38">
        <v>16.53</v>
      </c>
      <c r="E99" s="38"/>
      <c r="F99" s="38">
        <v>14.1</v>
      </c>
      <c r="G99" s="38"/>
      <c r="H99" s="38">
        <v>11.12</v>
      </c>
      <c r="I99" s="38"/>
      <c r="J99" s="38"/>
      <c r="K99" s="38"/>
      <c r="L99" s="24">
        <f>H99+F99+D99+L69+J69+H69+F69+D69+L38+J38+H38+F38+D38+L10+J10+H10+F10+D10</f>
        <v>200</v>
      </c>
      <c r="M99" s="5"/>
    </row>
    <row r="100" spans="1:13" ht="19.5" customHeight="1">
      <c r="A100" s="5"/>
      <c r="B100" s="10" t="s">
        <v>115</v>
      </c>
      <c r="C100" s="38">
        <v>25000</v>
      </c>
      <c r="D100" s="38"/>
      <c r="E100" s="38">
        <v>387</v>
      </c>
      <c r="F100" s="38"/>
      <c r="G100" s="38">
        <v>2.66</v>
      </c>
      <c r="H100" s="38"/>
      <c r="I100" s="38">
        <v>135.91</v>
      </c>
      <c r="J100" s="38"/>
      <c r="K100" s="38"/>
      <c r="L100" s="24"/>
      <c r="M100" s="24">
        <f>I100+G100+E100+E70+G70+I70+K70+M70+M39+K39+I39+G39+E39+E11+G11+I11+K11+M11</f>
        <v>1999.9999999999998</v>
      </c>
    </row>
    <row r="101" spans="1:13" ht="19.5" customHeight="1">
      <c r="A101" s="5"/>
      <c r="B101" s="9" t="s">
        <v>13</v>
      </c>
      <c r="C101" s="39"/>
      <c r="D101" s="38"/>
      <c r="E101" s="38"/>
      <c r="F101" s="38"/>
      <c r="G101" s="38"/>
      <c r="H101" s="38"/>
      <c r="I101" s="38"/>
      <c r="J101" s="38"/>
      <c r="K101" s="38"/>
      <c r="L101" s="24"/>
      <c r="M101" s="5"/>
    </row>
    <row r="102" spans="1:13" ht="19.5" customHeight="1">
      <c r="A102" s="5"/>
      <c r="B102" s="10" t="s">
        <v>14</v>
      </c>
      <c r="C102" s="38">
        <v>16783</v>
      </c>
      <c r="D102" s="38">
        <v>58</v>
      </c>
      <c r="E102" s="38"/>
      <c r="F102" s="38">
        <v>55.5</v>
      </c>
      <c r="G102" s="38"/>
      <c r="H102" s="38">
        <v>100</v>
      </c>
      <c r="I102" s="38"/>
      <c r="J102" s="38"/>
      <c r="K102" s="38"/>
      <c r="L102" s="24">
        <f>H102+F102+D102+L72+J72+H72+F72+D72+L41+J41+H41+F41+D41+L13+J13+H13+F13+D13</f>
        <v>1250</v>
      </c>
      <c r="M102" s="5"/>
    </row>
    <row r="103" spans="1:13" ht="19.5" customHeight="1">
      <c r="A103" s="5"/>
      <c r="B103" s="10" t="s">
        <v>15</v>
      </c>
      <c r="C103" s="39">
        <v>1449.26</v>
      </c>
      <c r="D103" s="38">
        <v>100</v>
      </c>
      <c r="E103" s="39"/>
      <c r="F103" s="38">
        <v>0</v>
      </c>
      <c r="G103" s="39"/>
      <c r="H103" s="38">
        <v>30</v>
      </c>
      <c r="I103" s="39"/>
      <c r="J103" s="39"/>
      <c r="K103" s="39"/>
      <c r="L103" s="24">
        <f>H103+F103+D103+L73+J73+H73+F73+D73+L42+J42+H42+F42+D42+L14+J14+H14+F14+D14</f>
        <v>540</v>
      </c>
      <c r="M103" s="5"/>
    </row>
    <row r="104" spans="1:13" ht="19.5" customHeight="1">
      <c r="A104" s="5"/>
      <c r="B104" s="10"/>
      <c r="C104" s="39"/>
      <c r="D104" s="39"/>
      <c r="E104" s="39"/>
      <c r="F104" s="39"/>
      <c r="G104" s="39"/>
      <c r="H104" s="39"/>
      <c r="I104" s="39"/>
      <c r="J104" s="39"/>
      <c r="K104" s="39"/>
      <c r="L104" s="3"/>
      <c r="M104" s="5"/>
    </row>
    <row r="105" spans="1:13" ht="19.5" customHeight="1">
      <c r="A105" s="5"/>
      <c r="B105" s="9" t="s">
        <v>18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"/>
      <c r="M105" s="5"/>
    </row>
    <row r="106" spans="1:13" ht="19.5" customHeight="1">
      <c r="A106" s="5"/>
      <c r="B106" s="10" t="s">
        <v>32</v>
      </c>
      <c r="C106" s="38">
        <v>69000</v>
      </c>
      <c r="D106" s="38">
        <v>732</v>
      </c>
      <c r="E106" s="38"/>
      <c r="F106" s="38">
        <v>914</v>
      </c>
      <c r="G106" s="38"/>
      <c r="H106" s="38">
        <v>1062</v>
      </c>
      <c r="I106" s="38"/>
      <c r="J106" s="38"/>
      <c r="K106" s="38"/>
      <c r="L106" s="24">
        <f>H106+F106+D106+L76+J76+H76+F76+D76+L45+J45+H45+F45+D45+L17+J17+H17+F17+D17</f>
        <v>12500</v>
      </c>
      <c r="M106" s="23"/>
    </row>
    <row r="107" spans="1:13" ht="19.5" customHeight="1">
      <c r="A107" s="5"/>
      <c r="B107" s="10" t="s">
        <v>34</v>
      </c>
      <c r="C107" s="38">
        <v>30381.8</v>
      </c>
      <c r="D107" s="38">
        <v>298.09</v>
      </c>
      <c r="E107" s="38"/>
      <c r="F107" s="38">
        <v>323.96</v>
      </c>
      <c r="G107" s="38"/>
      <c r="H107" s="38">
        <v>370.37</v>
      </c>
      <c r="I107" s="38"/>
      <c r="J107" s="38"/>
      <c r="K107" s="38"/>
      <c r="L107" s="24">
        <f>H107+F107+D107+D77+F77+H77+J77+L77+D46+F46+H46+J46+L46+L18+J18+H18+F18+D18</f>
        <v>5565.799999999999</v>
      </c>
      <c r="M107" s="23"/>
    </row>
    <row r="108" spans="1:13" ht="19.5" customHeight="1">
      <c r="A108" s="5"/>
      <c r="B108" s="10" t="s">
        <v>35</v>
      </c>
      <c r="C108" s="38">
        <v>1500</v>
      </c>
      <c r="D108" s="38">
        <v>14</v>
      </c>
      <c r="E108" s="38"/>
      <c r="F108" s="38">
        <v>0</v>
      </c>
      <c r="G108" s="38"/>
      <c r="H108" s="38">
        <v>13</v>
      </c>
      <c r="I108" s="38"/>
      <c r="J108" s="38"/>
      <c r="K108" s="38"/>
      <c r="L108" s="24">
        <f>H108+F108+D108+L78+J78+H78+F78+D78+L47+J47+H47+F47+D47+L19+J19+H19+F19+D19</f>
        <v>75</v>
      </c>
      <c r="M108" s="23"/>
    </row>
    <row r="109" spans="1:13" ht="19.5" customHeight="1">
      <c r="A109" s="5"/>
      <c r="B109" s="10" t="s">
        <v>28</v>
      </c>
      <c r="C109" s="38">
        <v>12570</v>
      </c>
      <c r="D109" s="38">
        <v>52.5</v>
      </c>
      <c r="E109" s="38"/>
      <c r="F109" s="38">
        <v>37</v>
      </c>
      <c r="G109" s="38"/>
      <c r="H109" s="38">
        <v>44</v>
      </c>
      <c r="I109" s="38"/>
      <c r="J109" s="38"/>
      <c r="K109" s="38"/>
      <c r="L109" s="24">
        <f>H109+F109+D109+L79+J79+H79+F79+D79+L48+J48+H48+F48+D48+L20+J20+H20+F20+D20</f>
        <v>599.9999999999999</v>
      </c>
      <c r="M109" s="23"/>
    </row>
    <row r="110" spans="1:13" ht="19.5" customHeight="1">
      <c r="A110" s="5"/>
      <c r="B110" s="10" t="s">
        <v>36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24"/>
      <c r="M110" s="23"/>
    </row>
    <row r="111" spans="1:13" ht="19.5" customHeight="1">
      <c r="A111" s="5"/>
      <c r="B111" s="10" t="s">
        <v>37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24"/>
      <c r="M111" s="23"/>
    </row>
    <row r="112" spans="1:13" ht="19.5" customHeight="1">
      <c r="A112" s="5"/>
      <c r="B112" s="10" t="s">
        <v>38</v>
      </c>
      <c r="C112" s="38">
        <v>4321.7</v>
      </c>
      <c r="D112" s="38">
        <v>0</v>
      </c>
      <c r="E112" s="38"/>
      <c r="F112" s="38">
        <v>0</v>
      </c>
      <c r="G112" s="38"/>
      <c r="H112" s="38">
        <v>0</v>
      </c>
      <c r="I112" s="38"/>
      <c r="J112" s="38"/>
      <c r="K112" s="38"/>
      <c r="L112" s="24">
        <f>H112+F112+D112+L82+J82+H82+F82+D82+L51+J51+H51+F51+D51+L23+J23+H23+F23+D23</f>
        <v>1</v>
      </c>
      <c r="M112" s="23"/>
    </row>
    <row r="113" spans="1:13" ht="19.5" customHeight="1">
      <c r="A113" s="5"/>
      <c r="B113" s="10" t="s">
        <v>42</v>
      </c>
      <c r="C113" s="38">
        <v>65</v>
      </c>
      <c r="D113" s="38">
        <v>0</v>
      </c>
      <c r="E113" s="38"/>
      <c r="F113" s="38">
        <v>0</v>
      </c>
      <c r="G113" s="38"/>
      <c r="H113" s="38">
        <v>0</v>
      </c>
      <c r="I113" s="38"/>
      <c r="J113" s="38"/>
      <c r="K113" s="38"/>
      <c r="L113" s="24">
        <f>H113+F113+D113+L83+J83+H83+F83+D83+L52+J52+H52+F52+D52+L24+J24+H24+F24+D24</f>
        <v>13</v>
      </c>
      <c r="M113" s="23"/>
    </row>
    <row r="114" spans="1:13" ht="19.5" customHeight="1">
      <c r="A114" s="5"/>
      <c r="B114" s="10" t="s">
        <v>44</v>
      </c>
      <c r="C114" s="38">
        <v>500</v>
      </c>
      <c r="D114" s="38">
        <v>0</v>
      </c>
      <c r="E114" s="38"/>
      <c r="F114" s="38">
        <v>0</v>
      </c>
      <c r="G114" s="38"/>
      <c r="H114" s="38">
        <v>0</v>
      </c>
      <c r="I114" s="38"/>
      <c r="J114" s="38"/>
      <c r="K114" s="38"/>
      <c r="L114" s="24">
        <f>H114+F114+D114+L84+J84+H84+F84+D84+L53+J53+H53+F53+D53+L25+J25+H25+F25+D25</f>
        <v>0</v>
      </c>
      <c r="M114" s="23"/>
    </row>
    <row r="115" spans="1:13" ht="19.5" customHeight="1">
      <c r="A115" s="5"/>
      <c r="B115" s="10" t="s">
        <v>122</v>
      </c>
      <c r="C115" s="38"/>
      <c r="D115" s="38"/>
      <c r="E115" s="38">
        <v>0.12</v>
      </c>
      <c r="F115" s="38"/>
      <c r="G115" s="38"/>
      <c r="H115" s="38"/>
      <c r="I115" s="38"/>
      <c r="J115" s="38"/>
      <c r="K115" s="38"/>
      <c r="L115" s="24"/>
      <c r="M115" s="21">
        <f>E115+G115+I115+E85+G85+I85+K85+M85+E54+G54+I54+K54+M54+E26+G26+I26+K26+M26</f>
        <v>0.9999999999999999</v>
      </c>
    </row>
    <row r="116" spans="1:13" ht="19.5" customHeight="1">
      <c r="A116" s="5"/>
      <c r="B116" s="9" t="s">
        <v>56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24"/>
      <c r="M116" s="23"/>
    </row>
    <row r="117" spans="1:13" ht="19.5" customHeight="1">
      <c r="A117" s="5"/>
      <c r="B117" s="18" t="s">
        <v>58</v>
      </c>
      <c r="C117" s="38">
        <v>15000</v>
      </c>
      <c r="D117" s="38">
        <v>77</v>
      </c>
      <c r="E117" s="38"/>
      <c r="F117" s="38">
        <v>82</v>
      </c>
      <c r="G117" s="38"/>
      <c r="H117" s="38">
        <v>177</v>
      </c>
      <c r="I117" s="38"/>
      <c r="J117" s="38"/>
      <c r="K117" s="38"/>
      <c r="L117" s="24">
        <f>H117+F117+D117+L87+J87+H87+F87+D87+L56+J56+H56+F56+D56+L28+J28+H28+F28+D28</f>
        <v>1500</v>
      </c>
      <c r="M117" s="23"/>
    </row>
    <row r="118" spans="1:13" ht="19.5" customHeight="1">
      <c r="A118" s="5"/>
      <c r="B118" s="5"/>
      <c r="C118" s="24">
        <f>SUM(C97:C117)</f>
        <v>181850.76</v>
      </c>
      <c r="D118" s="23"/>
      <c r="E118" s="23"/>
      <c r="F118" s="23"/>
      <c r="G118" s="23"/>
      <c r="H118" s="23"/>
      <c r="I118" s="23"/>
      <c r="J118" s="23"/>
      <c r="K118" s="23"/>
      <c r="L118" s="21">
        <f>SUM(L97:L117)</f>
        <v>22444.8</v>
      </c>
      <c r="M118" s="21">
        <f>SUM(M97:M117)</f>
        <v>2000.9999999999998</v>
      </c>
    </row>
    <row r="119" spans="1:13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25">
    <mergeCell ref="D92:M92"/>
    <mergeCell ref="D93:E93"/>
    <mergeCell ref="F93:G93"/>
    <mergeCell ref="H93:I93"/>
    <mergeCell ref="J93:K93"/>
    <mergeCell ref="L93:M93"/>
    <mergeCell ref="D4:E4"/>
    <mergeCell ref="F4:G4"/>
    <mergeCell ref="H4:I4"/>
    <mergeCell ref="J4:K4"/>
    <mergeCell ref="A2:M2"/>
    <mergeCell ref="D3:M3"/>
    <mergeCell ref="D62:M62"/>
    <mergeCell ref="L4:M4"/>
    <mergeCell ref="D31:M31"/>
    <mergeCell ref="D32:E32"/>
    <mergeCell ref="F32:G32"/>
    <mergeCell ref="H32:I32"/>
    <mergeCell ref="J32:K32"/>
    <mergeCell ref="L32:M32"/>
    <mergeCell ref="L63:M63"/>
    <mergeCell ref="D63:E63"/>
    <mergeCell ref="F63:G63"/>
    <mergeCell ref="H63:I63"/>
    <mergeCell ref="J63:K63"/>
  </mergeCells>
  <printOptions/>
  <pageMargins left="0.75" right="0.75" top="1" bottom="1" header="0.5" footer="0.5"/>
  <pageSetup horizontalDpi="300" verticalDpi="300" orientation="landscape" paperSize="9" scale="62" r:id="rId1"/>
  <rowBreaks count="3" manualBreakCount="3">
    <brk id="30" max="12" man="1"/>
    <brk id="60" max="12" man="1"/>
    <brk id="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78"/>
  <sheetViews>
    <sheetView zoomScale="75" zoomScaleNormal="75" workbookViewId="0" topLeftCell="A1">
      <selection activeCell="H76" sqref="H76"/>
    </sheetView>
  </sheetViews>
  <sheetFormatPr defaultColWidth="9.140625" defaultRowHeight="12.75"/>
  <cols>
    <col min="1" max="1" width="7.00390625" style="0" customWidth="1"/>
    <col min="2" max="2" width="44.8515625" style="0" customWidth="1"/>
    <col min="3" max="3" width="14.421875" style="0" hidden="1" customWidth="1"/>
    <col min="4" max="4" width="12.57421875" style="0" bestFit="1" customWidth="1"/>
    <col min="6" max="6" width="11.140625" style="0" bestFit="1" customWidth="1"/>
    <col min="8" max="8" width="11.421875" style="0" bestFit="1" customWidth="1"/>
    <col min="10" max="10" width="11.00390625" style="0" customWidth="1"/>
    <col min="12" max="12" width="11.28125" style="0" customWidth="1"/>
  </cols>
  <sheetData>
    <row r="2" spans="1:13" ht="15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38.25" customHeight="1">
      <c r="A3" s="3" t="s">
        <v>1</v>
      </c>
      <c r="B3" s="4" t="s">
        <v>2</v>
      </c>
      <c r="C3" s="4"/>
      <c r="D3" s="78" t="s">
        <v>120</v>
      </c>
      <c r="E3" s="74"/>
      <c r="F3" s="74"/>
      <c r="G3" s="74"/>
      <c r="H3" s="74"/>
      <c r="I3" s="74"/>
      <c r="J3" s="74"/>
      <c r="K3" s="74"/>
      <c r="L3" s="74"/>
      <c r="M3" s="75"/>
    </row>
    <row r="4" spans="1:13" ht="12.75">
      <c r="A4" s="3"/>
      <c r="B4" s="4"/>
      <c r="C4" s="4" t="s">
        <v>98</v>
      </c>
      <c r="D4" s="61" t="s">
        <v>80</v>
      </c>
      <c r="E4" s="61"/>
      <c r="F4" s="62" t="s">
        <v>81</v>
      </c>
      <c r="G4" s="62"/>
      <c r="H4" s="62" t="s">
        <v>82</v>
      </c>
      <c r="I4" s="62"/>
      <c r="J4" s="62" t="s">
        <v>83</v>
      </c>
      <c r="K4" s="62"/>
      <c r="L4" s="61" t="s">
        <v>84</v>
      </c>
      <c r="M4" s="61"/>
    </row>
    <row r="5" spans="1:13" ht="38.25">
      <c r="A5" s="5"/>
      <c r="B5" s="5"/>
      <c r="C5" s="5"/>
      <c r="D5" s="4" t="s">
        <v>3</v>
      </c>
      <c r="E5" s="4" t="s">
        <v>4</v>
      </c>
      <c r="F5" s="4" t="s">
        <v>3</v>
      </c>
      <c r="G5" s="4" t="s">
        <v>4</v>
      </c>
      <c r="H5" s="4" t="s">
        <v>3</v>
      </c>
      <c r="I5" s="4" t="s">
        <v>4</v>
      </c>
      <c r="J5" s="4" t="s">
        <v>3</v>
      </c>
      <c r="K5" s="4" t="s">
        <v>4</v>
      </c>
      <c r="L5" s="4" t="s">
        <v>3</v>
      </c>
      <c r="M5" s="4" t="s">
        <v>4</v>
      </c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>
      <c r="A7" s="5"/>
      <c r="B7" s="5"/>
      <c r="C7" s="39"/>
      <c r="D7" s="38"/>
      <c r="E7" s="38"/>
      <c r="F7" s="38"/>
      <c r="G7" s="38"/>
      <c r="H7" s="38"/>
      <c r="I7" s="38"/>
      <c r="J7" s="38"/>
      <c r="K7" s="38"/>
      <c r="L7" s="38"/>
      <c r="M7" s="5"/>
    </row>
    <row r="8" spans="1:13" ht="15.75">
      <c r="A8" s="22" t="s">
        <v>107</v>
      </c>
      <c r="B8" s="9" t="s">
        <v>13</v>
      </c>
      <c r="C8" s="39"/>
      <c r="D8" s="38"/>
      <c r="E8" s="38"/>
      <c r="F8" s="38"/>
      <c r="G8" s="38"/>
      <c r="H8" s="38"/>
      <c r="I8" s="38"/>
      <c r="J8" s="38"/>
      <c r="K8" s="38"/>
      <c r="L8" s="38"/>
      <c r="M8" s="5"/>
    </row>
    <row r="9" spans="1:13" ht="15">
      <c r="A9" s="5"/>
      <c r="B9" s="10" t="s">
        <v>15</v>
      </c>
      <c r="C9" s="39">
        <v>2173.89</v>
      </c>
      <c r="D9" s="39">
        <v>0</v>
      </c>
      <c r="E9" s="39"/>
      <c r="F9" s="39">
        <v>0</v>
      </c>
      <c r="G9" s="39"/>
      <c r="H9" s="38">
        <v>0</v>
      </c>
      <c r="I9" s="39"/>
      <c r="J9" s="39">
        <v>0</v>
      </c>
      <c r="K9" s="39"/>
      <c r="L9" s="39">
        <v>0</v>
      </c>
      <c r="M9" s="5"/>
    </row>
    <row r="10" spans="1:13" ht="15">
      <c r="A10" s="5"/>
      <c r="B10" s="10" t="s">
        <v>103</v>
      </c>
      <c r="C10" s="39"/>
      <c r="D10" s="41">
        <v>130.85177</v>
      </c>
      <c r="E10" s="41"/>
      <c r="F10" s="41">
        <v>73.94681</v>
      </c>
      <c r="G10" s="41"/>
      <c r="H10" s="41">
        <v>59.57238</v>
      </c>
      <c r="I10" s="41"/>
      <c r="J10" s="39">
        <v>91.72961</v>
      </c>
      <c r="K10" s="39"/>
      <c r="L10" s="39">
        <v>75.87328</v>
      </c>
      <c r="M10" s="5"/>
    </row>
    <row r="11" spans="1:13" ht="15.75">
      <c r="A11" s="5"/>
      <c r="B11" s="9" t="s">
        <v>18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5"/>
    </row>
    <row r="12" spans="1:13" ht="15">
      <c r="A12" s="5"/>
      <c r="B12" s="10" t="s">
        <v>34</v>
      </c>
      <c r="C12" s="38">
        <v>30381.8</v>
      </c>
      <c r="D12" s="38">
        <v>264.73</v>
      </c>
      <c r="E12" s="38"/>
      <c r="F12" s="38">
        <v>359.32</v>
      </c>
      <c r="G12" s="38"/>
      <c r="H12" s="38">
        <v>122.92</v>
      </c>
      <c r="I12" s="38"/>
      <c r="J12" s="38">
        <v>261.53</v>
      </c>
      <c r="K12" s="38"/>
      <c r="L12" s="38">
        <v>203.4</v>
      </c>
      <c r="M12" s="23"/>
    </row>
    <row r="13" spans="1:13" ht="15">
      <c r="A13" s="5"/>
      <c r="B13" s="10" t="s">
        <v>31</v>
      </c>
      <c r="C13" s="38">
        <v>18000</v>
      </c>
      <c r="D13" s="38">
        <v>20.5</v>
      </c>
      <c r="E13" s="38"/>
      <c r="F13" s="38">
        <v>32.55</v>
      </c>
      <c r="G13" s="38"/>
      <c r="H13" s="38">
        <v>27.7</v>
      </c>
      <c r="I13" s="38"/>
      <c r="J13" s="38">
        <v>26.65</v>
      </c>
      <c r="K13" s="38"/>
      <c r="L13" s="38">
        <v>16.78</v>
      </c>
      <c r="M13" s="23"/>
    </row>
    <row r="14" spans="1:13" ht="15">
      <c r="A14" s="5"/>
      <c r="B14" s="10" t="s">
        <v>33</v>
      </c>
      <c r="C14" s="38">
        <v>3350</v>
      </c>
      <c r="D14" s="38">
        <v>10</v>
      </c>
      <c r="E14" s="38"/>
      <c r="F14" s="38">
        <v>9.3</v>
      </c>
      <c r="G14" s="38"/>
      <c r="H14" s="38">
        <v>12.29</v>
      </c>
      <c r="I14" s="38"/>
      <c r="J14" s="38">
        <v>12.3</v>
      </c>
      <c r="K14" s="38"/>
      <c r="L14" s="38">
        <v>4</v>
      </c>
      <c r="M14" s="23"/>
    </row>
    <row r="15" spans="1:13" ht="15">
      <c r="A15" s="5"/>
      <c r="B15" s="1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3"/>
    </row>
    <row r="16" spans="1:13" ht="15">
      <c r="A16" s="22" t="s">
        <v>113</v>
      </c>
      <c r="B16" s="10" t="s">
        <v>68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23"/>
    </row>
    <row r="17" spans="1:13" ht="15">
      <c r="A17" s="5"/>
      <c r="B17" s="10" t="s">
        <v>99</v>
      </c>
      <c r="C17" s="38">
        <v>10404</v>
      </c>
      <c r="D17" s="38">
        <v>64</v>
      </c>
      <c r="E17" s="38"/>
      <c r="F17" s="38">
        <v>81</v>
      </c>
      <c r="G17" s="38"/>
      <c r="H17" s="38">
        <v>31</v>
      </c>
      <c r="I17" s="38"/>
      <c r="J17" s="38">
        <v>56</v>
      </c>
      <c r="K17" s="38"/>
      <c r="L17" s="38">
        <v>38</v>
      </c>
      <c r="M17" s="23"/>
    </row>
    <row r="18" spans="1:13" ht="15.75">
      <c r="A18" s="5"/>
      <c r="B18" s="10"/>
      <c r="C18" s="40">
        <f>SUM(C9:C17)</f>
        <v>64309.69</v>
      </c>
      <c r="D18" s="39"/>
      <c r="E18" s="39"/>
      <c r="F18" s="39"/>
      <c r="G18" s="39"/>
      <c r="H18" s="39"/>
      <c r="I18" s="39"/>
      <c r="J18" s="39"/>
      <c r="K18" s="39"/>
      <c r="L18" s="39"/>
      <c r="M18" s="5"/>
    </row>
    <row r="19" spans="1:13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5">
      <c r="A20" s="3" t="s">
        <v>1</v>
      </c>
      <c r="B20" s="4" t="s">
        <v>2</v>
      </c>
      <c r="C20" s="4"/>
      <c r="D20" s="73"/>
      <c r="E20" s="74"/>
      <c r="F20" s="74"/>
      <c r="G20" s="74"/>
      <c r="H20" s="74"/>
      <c r="I20" s="74"/>
      <c r="J20" s="74"/>
      <c r="K20" s="74"/>
      <c r="L20" s="74"/>
      <c r="M20" s="75"/>
    </row>
    <row r="21" spans="1:13" ht="12.75">
      <c r="A21" s="3"/>
      <c r="B21" s="4"/>
      <c r="C21" s="4"/>
      <c r="D21" s="61" t="s">
        <v>85</v>
      </c>
      <c r="E21" s="61"/>
      <c r="F21" s="62" t="s">
        <v>86</v>
      </c>
      <c r="G21" s="62"/>
      <c r="H21" s="62" t="s">
        <v>87</v>
      </c>
      <c r="I21" s="62"/>
      <c r="J21" s="62" t="s">
        <v>88</v>
      </c>
      <c r="K21" s="62"/>
      <c r="L21" s="61" t="s">
        <v>89</v>
      </c>
      <c r="M21" s="61"/>
    </row>
    <row r="22" spans="1:13" ht="38.25">
      <c r="A22" s="3"/>
      <c r="B22" s="4"/>
      <c r="C22" s="4"/>
      <c r="D22" s="4" t="s">
        <v>3</v>
      </c>
      <c r="E22" s="4" t="s">
        <v>4</v>
      </c>
      <c r="F22" s="4" t="s">
        <v>3</v>
      </c>
      <c r="G22" s="4" t="s">
        <v>4</v>
      </c>
      <c r="H22" s="4" t="s">
        <v>3</v>
      </c>
      <c r="I22" s="4" t="s">
        <v>4</v>
      </c>
      <c r="J22" s="4" t="s">
        <v>3</v>
      </c>
      <c r="K22" s="4" t="s">
        <v>4</v>
      </c>
      <c r="L22" s="4" t="s">
        <v>3</v>
      </c>
      <c r="M22" s="4" t="s">
        <v>4</v>
      </c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5"/>
      <c r="B24" s="5"/>
      <c r="C24" s="39"/>
      <c r="D24" s="38"/>
      <c r="E24" s="38"/>
      <c r="F24" s="38"/>
      <c r="G24" s="38"/>
      <c r="H24" s="38"/>
      <c r="I24" s="38"/>
      <c r="J24" s="38"/>
      <c r="K24" s="38"/>
      <c r="L24" s="38"/>
      <c r="M24" s="5"/>
    </row>
    <row r="25" spans="1:13" ht="15.75">
      <c r="A25" s="22" t="s">
        <v>107</v>
      </c>
      <c r="B25" s="9" t="s">
        <v>13</v>
      </c>
      <c r="C25" s="39"/>
      <c r="D25" s="38"/>
      <c r="E25" s="38"/>
      <c r="F25" s="38"/>
      <c r="G25" s="38"/>
      <c r="H25" s="38"/>
      <c r="I25" s="38"/>
      <c r="J25" s="38"/>
      <c r="K25" s="38"/>
      <c r="L25" s="38"/>
      <c r="M25" s="5"/>
    </row>
    <row r="26" spans="1:13" ht="15">
      <c r="A26" s="5"/>
      <c r="B26" s="10" t="s">
        <v>15</v>
      </c>
      <c r="C26" s="39">
        <v>2173.89</v>
      </c>
      <c r="D26" s="39">
        <v>0</v>
      </c>
      <c r="E26" s="39"/>
      <c r="F26" s="39">
        <v>0</v>
      </c>
      <c r="G26" s="39"/>
      <c r="H26" s="38">
        <v>0</v>
      </c>
      <c r="I26" s="39"/>
      <c r="J26" s="39">
        <v>0</v>
      </c>
      <c r="K26" s="39"/>
      <c r="L26" s="39">
        <v>0</v>
      </c>
      <c r="M26" s="5"/>
    </row>
    <row r="27" spans="1:13" ht="15">
      <c r="A27" s="5"/>
      <c r="B27" s="10" t="s">
        <v>103</v>
      </c>
      <c r="C27" s="39"/>
      <c r="D27" s="41">
        <v>78.68889</v>
      </c>
      <c r="E27" s="41"/>
      <c r="F27" s="39">
        <v>104.02938</v>
      </c>
      <c r="G27" s="39"/>
      <c r="H27" s="39">
        <v>92.47056</v>
      </c>
      <c r="I27" s="39"/>
      <c r="J27" s="39">
        <v>80.31898</v>
      </c>
      <c r="K27" s="39"/>
      <c r="L27" s="39">
        <v>92.76694</v>
      </c>
      <c r="M27" s="39"/>
    </row>
    <row r="28" spans="1:13" ht="15.75">
      <c r="A28" s="5"/>
      <c r="B28" s="9" t="s">
        <v>18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5"/>
    </row>
    <row r="29" spans="1:13" ht="15">
      <c r="A29" s="5"/>
      <c r="B29" s="10" t="s">
        <v>34</v>
      </c>
      <c r="C29" s="38">
        <v>30381.8</v>
      </c>
      <c r="D29" s="38">
        <v>341.04</v>
      </c>
      <c r="E29" s="38"/>
      <c r="F29" s="38">
        <v>467.25</v>
      </c>
      <c r="G29" s="38"/>
      <c r="H29" s="38">
        <v>328.69</v>
      </c>
      <c r="I29" s="38"/>
      <c r="J29" s="38">
        <v>295.39</v>
      </c>
      <c r="K29" s="38"/>
      <c r="L29" s="38">
        <v>474.76</v>
      </c>
      <c r="M29" s="23"/>
    </row>
    <row r="30" spans="1:13" ht="15">
      <c r="A30" s="5"/>
      <c r="B30" s="10" t="s">
        <v>31</v>
      </c>
      <c r="C30" s="38">
        <v>18000</v>
      </c>
      <c r="D30" s="38">
        <v>19.75</v>
      </c>
      <c r="E30" s="38"/>
      <c r="F30" s="38">
        <v>49</v>
      </c>
      <c r="G30" s="38"/>
      <c r="H30" s="38">
        <v>17.18</v>
      </c>
      <c r="I30" s="38"/>
      <c r="J30" s="38">
        <v>30.05</v>
      </c>
      <c r="K30" s="38"/>
      <c r="L30" s="38">
        <v>38.64</v>
      </c>
      <c r="M30" s="23"/>
    </row>
    <row r="31" spans="1:13" ht="15">
      <c r="A31" s="5"/>
      <c r="B31" s="10" t="s">
        <v>33</v>
      </c>
      <c r="C31" s="38">
        <v>3350</v>
      </c>
      <c r="D31" s="38">
        <v>9.3</v>
      </c>
      <c r="E31" s="38"/>
      <c r="F31" s="38">
        <v>27</v>
      </c>
      <c r="G31" s="38"/>
      <c r="H31" s="38">
        <v>10</v>
      </c>
      <c r="I31" s="38"/>
      <c r="J31" s="38">
        <v>10</v>
      </c>
      <c r="K31" s="38"/>
      <c r="L31" s="38">
        <v>9</v>
      </c>
      <c r="M31" s="23"/>
    </row>
    <row r="32" spans="1:13" ht="15">
      <c r="A32" s="5"/>
      <c r="B32" s="1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3"/>
    </row>
    <row r="33" spans="1:13" ht="15">
      <c r="A33" s="22" t="s">
        <v>113</v>
      </c>
      <c r="B33" s="10" t="s">
        <v>68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3"/>
    </row>
    <row r="34" spans="1:13" ht="15">
      <c r="A34" s="5"/>
      <c r="B34" s="10" t="s">
        <v>99</v>
      </c>
      <c r="C34" s="38">
        <v>10404</v>
      </c>
      <c r="D34" s="38">
        <v>77</v>
      </c>
      <c r="E34" s="38"/>
      <c r="F34" s="38">
        <v>204</v>
      </c>
      <c r="G34" s="38"/>
      <c r="H34" s="38">
        <v>105</v>
      </c>
      <c r="I34" s="38"/>
      <c r="J34" s="38">
        <v>113</v>
      </c>
      <c r="K34" s="38"/>
      <c r="L34" s="38">
        <v>196</v>
      </c>
      <c r="M34" s="23"/>
    </row>
    <row r="35" spans="1:13" ht="15">
      <c r="A35" s="5"/>
      <c r="B35" s="1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3"/>
    </row>
    <row r="36" spans="1:13" ht="15">
      <c r="A36" s="5"/>
      <c r="B36" s="10"/>
      <c r="C36" s="21">
        <f>SUM(C24:C35)</f>
        <v>64309.69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4.25">
      <c r="A37" s="5"/>
      <c r="B37" s="10"/>
      <c r="C37" s="19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>
      <c r="A38" s="3" t="s">
        <v>1</v>
      </c>
      <c r="B38" s="4" t="s">
        <v>2</v>
      </c>
      <c r="C38" s="4"/>
      <c r="D38" s="73"/>
      <c r="E38" s="74"/>
      <c r="F38" s="74"/>
      <c r="G38" s="74"/>
      <c r="H38" s="74"/>
      <c r="I38" s="74"/>
      <c r="J38" s="74"/>
      <c r="K38" s="74"/>
      <c r="L38" s="74"/>
      <c r="M38" s="75"/>
    </row>
    <row r="39" spans="1:13" ht="12.75">
      <c r="A39" s="3"/>
      <c r="B39" s="4"/>
      <c r="C39" s="4"/>
      <c r="D39" s="61" t="s">
        <v>90</v>
      </c>
      <c r="E39" s="61"/>
      <c r="F39" s="62" t="s">
        <v>91</v>
      </c>
      <c r="G39" s="62"/>
      <c r="H39" s="62" t="s">
        <v>92</v>
      </c>
      <c r="I39" s="62"/>
      <c r="J39" s="62" t="s">
        <v>93</v>
      </c>
      <c r="K39" s="62"/>
      <c r="L39" s="61" t="s">
        <v>94</v>
      </c>
      <c r="M39" s="61"/>
    </row>
    <row r="40" spans="1:13" ht="38.25">
      <c r="A40" s="3"/>
      <c r="B40" s="4"/>
      <c r="C40" s="4"/>
      <c r="D40" s="4" t="s">
        <v>3</v>
      </c>
      <c r="E40" s="4" t="s">
        <v>4</v>
      </c>
      <c r="F40" s="4" t="s">
        <v>3</v>
      </c>
      <c r="G40" s="4" t="s">
        <v>4</v>
      </c>
      <c r="H40" s="4" t="s">
        <v>3</v>
      </c>
      <c r="I40" s="4" t="s">
        <v>4</v>
      </c>
      <c r="J40" s="4" t="s">
        <v>3</v>
      </c>
      <c r="K40" s="4" t="s">
        <v>4</v>
      </c>
      <c r="L40" s="4" t="s">
        <v>3</v>
      </c>
      <c r="M40" s="4" t="s">
        <v>4</v>
      </c>
    </row>
    <row r="41" spans="1:13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3"/>
      <c r="B42" s="5"/>
      <c r="C42" s="39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3" ht="15.75">
      <c r="A43" s="22" t="s">
        <v>107</v>
      </c>
      <c r="B43" s="9" t="s">
        <v>13</v>
      </c>
      <c r="C43" s="39"/>
      <c r="D43" s="33"/>
      <c r="E43" s="33"/>
      <c r="F43" s="33"/>
      <c r="G43" s="33"/>
      <c r="H43" s="33"/>
      <c r="I43" s="33"/>
      <c r="J43" s="33"/>
      <c r="K43" s="33"/>
      <c r="L43" s="33"/>
      <c r="M43" s="34"/>
    </row>
    <row r="44" spans="1:13" ht="15">
      <c r="A44" s="3"/>
      <c r="B44" s="10" t="s">
        <v>15</v>
      </c>
      <c r="C44" s="39">
        <v>2173.89</v>
      </c>
      <c r="D44" s="33">
        <v>510</v>
      </c>
      <c r="E44" s="41"/>
      <c r="F44" s="33">
        <v>0</v>
      </c>
      <c r="G44" s="41"/>
      <c r="H44" s="33">
        <v>0</v>
      </c>
      <c r="I44" s="41"/>
      <c r="J44" s="41">
        <v>0</v>
      </c>
      <c r="K44" s="41"/>
      <c r="L44" s="41">
        <v>0</v>
      </c>
      <c r="M44" s="34"/>
    </row>
    <row r="45" spans="1:13" ht="15">
      <c r="A45" s="3"/>
      <c r="B45" s="10" t="s">
        <v>103</v>
      </c>
      <c r="C45" s="39"/>
      <c r="D45" s="41">
        <v>0</v>
      </c>
      <c r="E45" s="41"/>
      <c r="F45" s="39">
        <v>59.86876</v>
      </c>
      <c r="G45" s="39"/>
      <c r="H45" s="39">
        <v>85.65382</v>
      </c>
      <c r="I45" s="39"/>
      <c r="J45" s="39">
        <v>111.88345</v>
      </c>
      <c r="K45" s="39"/>
      <c r="L45" s="39">
        <v>72.90948</v>
      </c>
      <c r="M45" s="39"/>
    </row>
    <row r="46" spans="1:13" ht="15.75">
      <c r="A46" s="3"/>
      <c r="B46" s="9" t="s">
        <v>18</v>
      </c>
      <c r="C46" s="39"/>
      <c r="D46" s="42"/>
      <c r="E46" s="42"/>
      <c r="F46" s="42"/>
      <c r="G46" s="42"/>
      <c r="H46" s="42"/>
      <c r="I46" s="42"/>
      <c r="J46" s="42"/>
      <c r="K46" s="42"/>
      <c r="L46" s="42"/>
      <c r="M46" s="4"/>
    </row>
    <row r="47" spans="1:13" ht="15">
      <c r="A47" s="3"/>
      <c r="B47" s="10" t="s">
        <v>34</v>
      </c>
      <c r="C47" s="38">
        <v>30381.8</v>
      </c>
      <c r="D47" s="33">
        <v>187.97</v>
      </c>
      <c r="E47" s="33"/>
      <c r="F47" s="33">
        <v>272.33</v>
      </c>
      <c r="G47" s="33"/>
      <c r="H47" s="33">
        <v>383.07</v>
      </c>
      <c r="I47" s="33"/>
      <c r="J47" s="33">
        <v>301.51</v>
      </c>
      <c r="K47" s="33"/>
      <c r="L47" s="33">
        <v>309.47</v>
      </c>
      <c r="M47" s="36"/>
    </row>
    <row r="48" spans="1:13" ht="15">
      <c r="A48" s="3"/>
      <c r="B48" s="10" t="s">
        <v>31</v>
      </c>
      <c r="C48" s="38">
        <v>18000</v>
      </c>
      <c r="D48" s="33">
        <v>9.5</v>
      </c>
      <c r="E48" s="33"/>
      <c r="F48" s="33">
        <v>9.5</v>
      </c>
      <c r="G48" s="33"/>
      <c r="H48" s="33">
        <v>32.5</v>
      </c>
      <c r="I48" s="33"/>
      <c r="J48" s="33">
        <v>21</v>
      </c>
      <c r="K48" s="33"/>
      <c r="L48" s="33">
        <v>13.6</v>
      </c>
      <c r="M48" s="36"/>
    </row>
    <row r="49" spans="1:13" ht="15">
      <c r="A49" s="3"/>
      <c r="B49" s="10" t="s">
        <v>33</v>
      </c>
      <c r="C49" s="38">
        <v>3350</v>
      </c>
      <c r="D49" s="33">
        <v>2.4</v>
      </c>
      <c r="E49" s="33"/>
      <c r="F49" s="33">
        <v>2.16</v>
      </c>
      <c r="G49" s="33"/>
      <c r="H49" s="33">
        <v>11.5</v>
      </c>
      <c r="I49" s="33"/>
      <c r="J49" s="33">
        <v>12</v>
      </c>
      <c r="K49" s="33"/>
      <c r="L49" s="33">
        <v>5.4</v>
      </c>
      <c r="M49" s="36"/>
    </row>
    <row r="50" spans="1:13" ht="15">
      <c r="A50" s="3"/>
      <c r="B50" s="10"/>
      <c r="C50" s="38"/>
      <c r="D50" s="33"/>
      <c r="E50" s="33"/>
      <c r="F50" s="33"/>
      <c r="G50" s="33"/>
      <c r="H50" s="33"/>
      <c r="I50" s="33"/>
      <c r="J50" s="33"/>
      <c r="K50" s="33"/>
      <c r="L50" s="33"/>
      <c r="M50" s="36"/>
    </row>
    <row r="51" spans="1:13" ht="15">
      <c r="A51" s="22" t="s">
        <v>113</v>
      </c>
      <c r="B51" s="10" t="s">
        <v>68</v>
      </c>
      <c r="C51" s="38"/>
      <c r="D51" s="33"/>
      <c r="E51" s="33"/>
      <c r="F51" s="33"/>
      <c r="G51" s="33"/>
      <c r="H51" s="33"/>
      <c r="I51" s="33"/>
      <c r="J51" s="33"/>
      <c r="K51" s="33"/>
      <c r="L51" s="33"/>
      <c r="M51" s="36"/>
    </row>
    <row r="52" spans="1:13" ht="15">
      <c r="A52" s="3"/>
      <c r="B52" s="10" t="s">
        <v>99</v>
      </c>
      <c r="C52" s="38">
        <v>10404</v>
      </c>
      <c r="D52" s="44">
        <v>71</v>
      </c>
      <c r="E52" s="44"/>
      <c r="F52" s="44">
        <v>100</v>
      </c>
      <c r="G52" s="44"/>
      <c r="H52" s="44">
        <v>142</v>
      </c>
      <c r="I52" s="44"/>
      <c r="J52" s="44">
        <v>72</v>
      </c>
      <c r="K52" s="44"/>
      <c r="L52" s="44">
        <v>74</v>
      </c>
      <c r="M52" s="36"/>
    </row>
    <row r="53" spans="1:13" ht="15.75">
      <c r="A53" s="3"/>
      <c r="B53" s="10"/>
      <c r="C53" s="38"/>
      <c r="D53" s="43"/>
      <c r="E53" s="43"/>
      <c r="F53" s="43"/>
      <c r="G53" s="43"/>
      <c r="H53" s="43"/>
      <c r="I53" s="43"/>
      <c r="J53" s="43"/>
      <c r="K53" s="43"/>
      <c r="L53" s="43"/>
      <c r="M53" s="36"/>
    </row>
    <row r="54" spans="1:13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ht="15">
      <c r="A56" s="3" t="s">
        <v>1</v>
      </c>
      <c r="B56" s="4" t="s">
        <v>2</v>
      </c>
      <c r="C56" s="4"/>
      <c r="D56" s="73"/>
      <c r="E56" s="74"/>
      <c r="F56" s="74"/>
      <c r="G56" s="74"/>
      <c r="H56" s="74"/>
      <c r="I56" s="74"/>
      <c r="J56" s="74"/>
      <c r="K56" s="74"/>
      <c r="L56" s="74"/>
      <c r="M56" s="75"/>
    </row>
    <row r="57" spans="1:13" ht="12.75">
      <c r="A57" s="3"/>
      <c r="B57" s="4"/>
      <c r="C57" s="4"/>
      <c r="D57" s="61" t="s">
        <v>95</v>
      </c>
      <c r="E57" s="61"/>
      <c r="F57" s="62" t="s">
        <v>96</v>
      </c>
      <c r="G57" s="62"/>
      <c r="H57" s="62" t="s">
        <v>97</v>
      </c>
      <c r="I57" s="62"/>
      <c r="J57" s="62" t="s">
        <v>100</v>
      </c>
      <c r="K57" s="62"/>
      <c r="L57" s="61" t="s">
        <v>6</v>
      </c>
      <c r="M57" s="61"/>
    </row>
    <row r="58" spans="1:13" ht="38.25">
      <c r="A58" s="3"/>
      <c r="B58" s="4"/>
      <c r="C58" s="4"/>
      <c r="D58" s="4" t="s">
        <v>3</v>
      </c>
      <c r="E58" s="4" t="s">
        <v>4</v>
      </c>
      <c r="F58" s="4" t="s">
        <v>3</v>
      </c>
      <c r="G58" s="4" t="s">
        <v>4</v>
      </c>
      <c r="H58" s="4" t="s">
        <v>3</v>
      </c>
      <c r="I58" s="4" t="s">
        <v>4</v>
      </c>
      <c r="J58" s="4" t="s">
        <v>3</v>
      </c>
      <c r="K58" s="4" t="s">
        <v>4</v>
      </c>
      <c r="L58" s="4" t="s">
        <v>3</v>
      </c>
      <c r="M58" s="4" t="s">
        <v>4</v>
      </c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5"/>
      <c r="B60" s="5"/>
      <c r="C60" s="39"/>
      <c r="D60" s="38"/>
      <c r="E60" s="38"/>
      <c r="F60" s="38"/>
      <c r="G60" s="38"/>
      <c r="H60" s="38"/>
      <c r="I60" s="38"/>
      <c r="J60" s="38"/>
      <c r="K60" s="38"/>
      <c r="L60" s="24"/>
      <c r="M60" s="5"/>
    </row>
    <row r="61" spans="1:13" ht="15.75">
      <c r="A61" s="22" t="s">
        <v>107</v>
      </c>
      <c r="B61" s="9" t="s">
        <v>13</v>
      </c>
      <c r="C61" s="39"/>
      <c r="D61" s="38"/>
      <c r="E61" s="38"/>
      <c r="F61" s="38"/>
      <c r="G61" s="38"/>
      <c r="H61" s="38"/>
      <c r="I61" s="38"/>
      <c r="J61" s="38"/>
      <c r="K61" s="38"/>
      <c r="L61" s="24"/>
      <c r="M61" s="5"/>
    </row>
    <row r="62" spans="1:13" ht="15">
      <c r="A62" s="5"/>
      <c r="B62" s="10" t="s">
        <v>15</v>
      </c>
      <c r="C62" s="39">
        <v>2173.89</v>
      </c>
      <c r="D62" s="39">
        <v>0</v>
      </c>
      <c r="E62" s="39"/>
      <c r="F62" s="38">
        <v>0</v>
      </c>
      <c r="G62" s="39"/>
      <c r="H62" s="39">
        <v>0</v>
      </c>
      <c r="I62" s="39"/>
      <c r="J62" s="39"/>
      <c r="K62" s="39"/>
      <c r="L62" s="24">
        <f>H62+F62+D62+L44+J44+H44+F44+D44+L26+J26+H26+F26+D26+L9+J9+H9+F9+D9</f>
        <v>510</v>
      </c>
      <c r="M62" s="5"/>
    </row>
    <row r="63" spans="1:13" ht="15">
      <c r="A63" s="5"/>
      <c r="B63" s="10" t="s">
        <v>103</v>
      </c>
      <c r="C63" s="39"/>
      <c r="D63" s="41">
        <v>80.0226</v>
      </c>
      <c r="E63" s="41"/>
      <c r="F63" s="39">
        <v>93.50789</v>
      </c>
      <c r="G63" s="39"/>
      <c r="H63" s="39">
        <v>97.8054</v>
      </c>
      <c r="I63" s="39"/>
      <c r="J63" s="39"/>
      <c r="K63" s="39"/>
      <c r="L63" s="24">
        <f>H63+F63+D63+L45+J45+H45+F45+D45+L27+J27+H27+F27+D27+L10+J10+H10+F10+D10</f>
        <v>1481.8999999999999</v>
      </c>
      <c r="M63" s="5"/>
    </row>
    <row r="64" spans="1:13" ht="15.75">
      <c r="A64" s="5"/>
      <c r="B64" s="9" t="s">
        <v>18</v>
      </c>
      <c r="C64" s="39"/>
      <c r="D64" s="39"/>
      <c r="E64" s="39"/>
      <c r="F64" s="39"/>
      <c r="G64" s="39"/>
      <c r="H64" s="39"/>
      <c r="I64" s="39"/>
      <c r="J64" s="39"/>
      <c r="K64" s="39"/>
      <c r="L64" s="24"/>
      <c r="M64" s="5"/>
    </row>
    <row r="65" spans="1:13" ht="15">
      <c r="A65" s="5"/>
      <c r="B65" s="10" t="s">
        <v>34</v>
      </c>
      <c r="C65" s="38">
        <v>30381.8</v>
      </c>
      <c r="D65" s="38">
        <v>298.09</v>
      </c>
      <c r="E65" s="38"/>
      <c r="F65" s="38">
        <v>323.96</v>
      </c>
      <c r="G65" s="38"/>
      <c r="H65" s="38">
        <v>370.37</v>
      </c>
      <c r="I65" s="38"/>
      <c r="J65" s="38"/>
      <c r="K65" s="38"/>
      <c r="L65" s="24">
        <f>H65+F65+D65+L47+J47+H47+F47+D47+L29+J29+H29+F29+D29+L12+J12+H12+F12+D12</f>
        <v>5565.799999999999</v>
      </c>
      <c r="M65" s="23"/>
    </row>
    <row r="66" spans="1:13" ht="15">
      <c r="A66" s="5"/>
      <c r="B66" s="10" t="s">
        <v>31</v>
      </c>
      <c r="C66" s="38">
        <v>18000</v>
      </c>
      <c r="D66" s="38">
        <v>11.1</v>
      </c>
      <c r="E66" s="38"/>
      <c r="F66" s="38">
        <v>46</v>
      </c>
      <c r="G66" s="38"/>
      <c r="H66" s="38">
        <v>78</v>
      </c>
      <c r="I66" s="38"/>
      <c r="J66" s="38"/>
      <c r="K66" s="38"/>
      <c r="L66" s="24">
        <f>H66+F66+D66+L48+J48+H48+F48+D48+L30+J30+H30+F30+D30+L13+J13+H13+F13+D13</f>
        <v>500</v>
      </c>
      <c r="M66" s="23"/>
    </row>
    <row r="67" spans="1:13" ht="15">
      <c r="A67" s="5"/>
      <c r="B67" s="10" t="s">
        <v>33</v>
      </c>
      <c r="C67" s="38">
        <v>3350</v>
      </c>
      <c r="D67" s="38">
        <v>12.3</v>
      </c>
      <c r="E67" s="38"/>
      <c r="F67" s="38">
        <v>19.65</v>
      </c>
      <c r="G67" s="38"/>
      <c r="H67" s="38">
        <v>21.4</v>
      </c>
      <c r="I67" s="38"/>
      <c r="J67" s="38"/>
      <c r="K67" s="38"/>
      <c r="L67" s="24">
        <f>H67+F67+D67+L49+J49+H49+F49+D49+L31+J31+H31+F31+D31+L14+J14+H14+F14+D14</f>
        <v>200.00000000000003</v>
      </c>
      <c r="M67" s="23"/>
    </row>
    <row r="68" spans="1:13" ht="15">
      <c r="A68" s="5"/>
      <c r="B68" s="10"/>
      <c r="C68" s="38"/>
      <c r="D68" s="38"/>
      <c r="E68" s="38"/>
      <c r="F68" s="38"/>
      <c r="G68" s="38"/>
      <c r="H68" s="38"/>
      <c r="I68" s="38"/>
      <c r="J68" s="38"/>
      <c r="K68" s="38"/>
      <c r="L68" s="24"/>
      <c r="M68" s="23"/>
    </row>
    <row r="69" spans="1:13" ht="15">
      <c r="A69" s="22" t="s">
        <v>113</v>
      </c>
      <c r="B69" s="10" t="s">
        <v>68</v>
      </c>
      <c r="C69" s="38"/>
      <c r="D69" s="38"/>
      <c r="E69" s="38"/>
      <c r="F69" s="38"/>
      <c r="G69" s="38"/>
      <c r="H69" s="38"/>
      <c r="I69" s="38"/>
      <c r="J69" s="38"/>
      <c r="K69" s="38"/>
      <c r="L69" s="24"/>
      <c r="M69" s="23"/>
    </row>
    <row r="70" spans="1:13" ht="15">
      <c r="A70" s="5"/>
      <c r="B70" s="10" t="s">
        <v>99</v>
      </c>
      <c r="C70" s="38">
        <v>10404</v>
      </c>
      <c r="D70" s="38">
        <v>55</v>
      </c>
      <c r="E70" s="38"/>
      <c r="F70" s="38">
        <v>101</v>
      </c>
      <c r="G70" s="38"/>
      <c r="H70" s="38">
        <v>120</v>
      </c>
      <c r="I70" s="38"/>
      <c r="J70" s="38">
        <v>122</v>
      </c>
      <c r="K70" s="38"/>
      <c r="L70" s="24">
        <f>H70+F70+D70+L52+J52+H52+F52+D52+L34+J34+H34+F34+D34+L17+J17+H17+F17+D17</f>
        <v>1700</v>
      </c>
      <c r="M70" s="23"/>
    </row>
    <row r="71" spans="1:13" ht="15.75">
      <c r="A71" s="5"/>
      <c r="B71" s="10"/>
      <c r="C71" s="38"/>
      <c r="D71" s="38"/>
      <c r="E71" s="38"/>
      <c r="F71" s="38"/>
      <c r="G71" s="38"/>
      <c r="H71" s="38"/>
      <c r="I71" s="38"/>
      <c r="J71" s="38"/>
      <c r="K71" s="38"/>
      <c r="L71" s="21">
        <f>SUM(L62:L70)</f>
        <v>9957.699999999999</v>
      </c>
      <c r="M71" s="23"/>
    </row>
    <row r="72" spans="1:13" ht="15">
      <c r="A72" s="5"/>
      <c r="B72" s="10"/>
      <c r="C72" s="38"/>
      <c r="D72" s="38"/>
      <c r="E72" s="38"/>
      <c r="F72" s="38"/>
      <c r="G72" s="38"/>
      <c r="H72" s="38"/>
      <c r="I72" s="38"/>
      <c r="J72" s="38"/>
      <c r="K72" s="38"/>
      <c r="L72" s="24"/>
      <c r="M72" s="23"/>
    </row>
    <row r="73" spans="1:13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1:13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1:13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1:13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13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3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</sheetData>
  <mergeCells count="25">
    <mergeCell ref="A2:M2"/>
    <mergeCell ref="D3:M3"/>
    <mergeCell ref="D4:E4"/>
    <mergeCell ref="F4:G4"/>
    <mergeCell ref="H4:I4"/>
    <mergeCell ref="J4:K4"/>
    <mergeCell ref="L4:M4"/>
    <mergeCell ref="D20:M20"/>
    <mergeCell ref="D21:E21"/>
    <mergeCell ref="F21:G21"/>
    <mergeCell ref="H21:I21"/>
    <mergeCell ref="J21:K21"/>
    <mergeCell ref="L21:M21"/>
    <mergeCell ref="D38:M38"/>
    <mergeCell ref="D39:E39"/>
    <mergeCell ref="F39:G39"/>
    <mergeCell ref="H39:I39"/>
    <mergeCell ref="J39:K39"/>
    <mergeCell ref="L39:M39"/>
    <mergeCell ref="D56:M56"/>
    <mergeCell ref="D57:E57"/>
    <mergeCell ref="F57:G57"/>
    <mergeCell ref="H57:I57"/>
    <mergeCell ref="J57:K57"/>
    <mergeCell ref="L57:M5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="75" zoomScaleNormal="75" workbookViewId="0" topLeftCell="A1">
      <selection activeCell="D72" sqref="D72"/>
    </sheetView>
  </sheetViews>
  <sheetFormatPr defaultColWidth="9.140625" defaultRowHeight="12.75"/>
  <cols>
    <col min="1" max="1" width="6.421875" style="0" customWidth="1"/>
    <col min="2" max="2" width="56.140625" style="0" customWidth="1"/>
    <col min="3" max="3" width="11.00390625" style="0" hidden="1" customWidth="1"/>
    <col min="4" max="4" width="13.140625" style="0" customWidth="1"/>
    <col min="5" max="5" width="11.140625" style="0" customWidth="1"/>
    <col min="6" max="6" width="12.28125" style="0" customWidth="1"/>
    <col min="7" max="7" width="9.421875" style="0" bestFit="1" customWidth="1"/>
    <col min="8" max="8" width="14.140625" style="0" bestFit="1" customWidth="1"/>
    <col min="9" max="9" width="10.8515625" style="0" customWidth="1"/>
    <col min="10" max="10" width="12.7109375" style="0" customWidth="1"/>
    <col min="11" max="11" width="13.00390625" style="0" customWidth="1"/>
  </cols>
  <sheetData>
    <row r="1" spans="1:10" ht="15.75">
      <c r="A1" s="2"/>
      <c r="B1" s="54" t="s">
        <v>78</v>
      </c>
      <c r="D1" s="1"/>
      <c r="E1" s="1"/>
      <c r="F1" s="1"/>
      <c r="G1" s="1"/>
      <c r="H1" s="1"/>
      <c r="I1" s="79" t="s">
        <v>79</v>
      </c>
      <c r="J1" s="79"/>
    </row>
    <row r="2" spans="1:11" ht="29.25" customHeight="1">
      <c r="A2" s="3" t="s">
        <v>1</v>
      </c>
      <c r="B2" s="3" t="s">
        <v>2</v>
      </c>
      <c r="C2" s="56" t="s">
        <v>74</v>
      </c>
      <c r="D2" s="61" t="s">
        <v>76</v>
      </c>
      <c r="E2" s="61"/>
      <c r="F2" s="61" t="s">
        <v>77</v>
      </c>
      <c r="G2" s="61"/>
      <c r="H2" s="83" t="s">
        <v>128</v>
      </c>
      <c r="I2" s="83"/>
      <c r="J2" s="61" t="s">
        <v>75</v>
      </c>
      <c r="K2" s="61"/>
    </row>
    <row r="3" spans="1:11" ht="25.5">
      <c r="A3" s="3"/>
      <c r="B3" s="3"/>
      <c r="C3" s="82"/>
      <c r="D3" s="4" t="s">
        <v>3</v>
      </c>
      <c r="E3" s="4" t="s">
        <v>4</v>
      </c>
      <c r="F3" s="4" t="s">
        <v>3</v>
      </c>
      <c r="G3" s="4" t="s">
        <v>4</v>
      </c>
      <c r="H3" s="4" t="s">
        <v>3</v>
      </c>
      <c r="I3" s="4" t="s">
        <v>4</v>
      </c>
      <c r="J3" s="4" t="s">
        <v>3</v>
      </c>
      <c r="K3" s="4" t="s">
        <v>4</v>
      </c>
    </row>
    <row r="4" spans="1:11" ht="12.75">
      <c r="A4" s="5"/>
      <c r="B4" s="5"/>
      <c r="C4" s="5"/>
      <c r="D4" s="6"/>
      <c r="E4" s="6"/>
      <c r="F4" s="6"/>
      <c r="G4" s="6"/>
      <c r="H4" s="6"/>
      <c r="I4" s="6"/>
      <c r="J4" s="5"/>
      <c r="K4" s="5"/>
    </row>
    <row r="5" spans="1:11" ht="15">
      <c r="A5" s="47" t="s">
        <v>106</v>
      </c>
      <c r="B5" s="7" t="s">
        <v>7</v>
      </c>
      <c r="C5" s="8"/>
      <c r="D5" s="6"/>
      <c r="E5" s="6"/>
      <c r="F5" s="6"/>
      <c r="G5" s="6"/>
      <c r="H5" s="6"/>
      <c r="I5" s="6"/>
      <c r="J5" s="5"/>
      <c r="K5" s="5"/>
    </row>
    <row r="6" spans="1:11" ht="15">
      <c r="A6" s="22" t="s">
        <v>107</v>
      </c>
      <c r="B6" s="9" t="s">
        <v>109</v>
      </c>
      <c r="C6" s="8"/>
      <c r="D6" s="6"/>
      <c r="E6" s="6"/>
      <c r="F6" s="6"/>
      <c r="G6" s="6"/>
      <c r="H6" s="6"/>
      <c r="I6" s="6"/>
      <c r="J6" s="5"/>
      <c r="K6" s="5"/>
    </row>
    <row r="7" spans="1:11" ht="15">
      <c r="A7" s="5"/>
      <c r="B7" s="10" t="s">
        <v>9</v>
      </c>
      <c r="C7" s="11">
        <v>1998</v>
      </c>
      <c r="D7" s="6"/>
      <c r="E7" s="6"/>
      <c r="F7" s="6"/>
      <c r="G7" s="6"/>
      <c r="H7" s="11">
        <v>100</v>
      </c>
      <c r="I7" s="6"/>
      <c r="J7" s="38">
        <f>D7+F7+H7</f>
        <v>100</v>
      </c>
      <c r="K7" s="5"/>
    </row>
    <row r="8" spans="1:11" ht="15">
      <c r="A8" s="5"/>
      <c r="B8" s="10" t="s">
        <v>10</v>
      </c>
      <c r="C8" s="11">
        <v>987</v>
      </c>
      <c r="D8" s="6"/>
      <c r="E8" s="6"/>
      <c r="F8" s="6"/>
      <c r="G8" s="6"/>
      <c r="H8" s="11">
        <v>100</v>
      </c>
      <c r="I8" s="6"/>
      <c r="J8" s="38">
        <f>D8+F8+H8</f>
        <v>100</v>
      </c>
      <c r="K8" s="5"/>
    </row>
    <row r="9" spans="1:11" ht="15">
      <c r="A9" s="5"/>
      <c r="B9" s="10" t="s">
        <v>11</v>
      </c>
      <c r="C9" s="11">
        <v>2295</v>
      </c>
      <c r="D9" s="6"/>
      <c r="E9" s="6"/>
      <c r="F9" s="6"/>
      <c r="G9" s="6"/>
      <c r="H9" s="11">
        <v>200</v>
      </c>
      <c r="I9" s="6"/>
      <c r="J9" s="38">
        <f>D9+F9+H9</f>
        <v>200</v>
      </c>
      <c r="K9" s="5"/>
    </row>
    <row r="10" spans="1:11" ht="14.25">
      <c r="A10" s="5"/>
      <c r="B10" s="10" t="s">
        <v>116</v>
      </c>
      <c r="C10" s="11">
        <v>25000</v>
      </c>
      <c r="D10" s="6"/>
      <c r="E10" s="6"/>
      <c r="F10" s="6"/>
      <c r="G10" s="6"/>
      <c r="H10" s="6"/>
      <c r="I10" s="46">
        <v>2000</v>
      </c>
      <c r="J10" s="23"/>
      <c r="K10" s="19">
        <f>I10</f>
        <v>2000</v>
      </c>
    </row>
    <row r="11" spans="1:11" ht="15">
      <c r="A11" s="5"/>
      <c r="B11" s="10" t="s">
        <v>121</v>
      </c>
      <c r="C11" s="11"/>
      <c r="D11" s="52"/>
      <c r="E11" s="53">
        <v>25660</v>
      </c>
      <c r="F11" s="28"/>
      <c r="G11" s="28"/>
      <c r="H11" s="28"/>
      <c r="I11" s="50"/>
      <c r="J11" s="51"/>
      <c r="K11" s="11">
        <f>E11</f>
        <v>25660</v>
      </c>
    </row>
    <row r="12" spans="1:11" ht="15">
      <c r="A12" s="5"/>
      <c r="B12" s="12" t="s">
        <v>12</v>
      </c>
      <c r="C12" s="13">
        <f>SUM(C7:C10)</f>
        <v>30280</v>
      </c>
      <c r="D12" s="13">
        <f aca="true" t="shared" si="0" ref="D12:K12">SUM(D7:D11)</f>
        <v>0</v>
      </c>
      <c r="E12" s="13">
        <f t="shared" si="0"/>
        <v>25660</v>
      </c>
      <c r="F12" s="13">
        <f t="shared" si="0"/>
        <v>0</v>
      </c>
      <c r="G12" s="13">
        <f t="shared" si="0"/>
        <v>0</v>
      </c>
      <c r="H12" s="13">
        <f t="shared" si="0"/>
        <v>400</v>
      </c>
      <c r="I12" s="13">
        <f t="shared" si="0"/>
        <v>2000</v>
      </c>
      <c r="J12" s="13">
        <f t="shared" si="0"/>
        <v>400</v>
      </c>
      <c r="K12" s="13">
        <f t="shared" si="0"/>
        <v>27660</v>
      </c>
    </row>
    <row r="13" spans="1:11" ht="15">
      <c r="A13" s="5"/>
      <c r="B13" s="9" t="s">
        <v>110</v>
      </c>
      <c r="C13" s="8"/>
      <c r="D13" s="6"/>
      <c r="E13" s="6"/>
      <c r="F13" s="6"/>
      <c r="G13" s="6"/>
      <c r="H13" s="6"/>
      <c r="I13" s="6"/>
      <c r="J13" s="23"/>
      <c r="K13" s="5"/>
    </row>
    <row r="14" spans="1:11" ht="15">
      <c r="A14" s="5"/>
      <c r="B14" s="10" t="s">
        <v>14</v>
      </c>
      <c r="C14" s="11">
        <v>16783</v>
      </c>
      <c r="D14" s="6"/>
      <c r="E14" s="6"/>
      <c r="F14" s="6"/>
      <c r="G14" s="6"/>
      <c r="H14" s="11">
        <v>1250</v>
      </c>
      <c r="I14" s="6"/>
      <c r="J14" s="38">
        <f>D14+F14+H14</f>
        <v>1250</v>
      </c>
      <c r="K14" s="5"/>
    </row>
    <row r="15" spans="1:11" ht="15">
      <c r="A15" s="5"/>
      <c r="B15" s="10" t="s">
        <v>15</v>
      </c>
      <c r="C15" s="11">
        <v>7246.3</v>
      </c>
      <c r="D15" s="6"/>
      <c r="E15" s="6"/>
      <c r="F15" s="6"/>
      <c r="G15" s="6"/>
      <c r="H15" s="11">
        <v>1900</v>
      </c>
      <c r="I15" s="6"/>
      <c r="J15" s="38">
        <f>D15+F15+H15</f>
        <v>1900</v>
      </c>
      <c r="K15" s="5"/>
    </row>
    <row r="16" spans="1:11" ht="15">
      <c r="A16" s="5"/>
      <c r="B16" s="10" t="s">
        <v>16</v>
      </c>
      <c r="C16" s="11">
        <v>213500</v>
      </c>
      <c r="D16" s="11"/>
      <c r="E16" s="6"/>
      <c r="F16" s="55">
        <v>1481.9</v>
      </c>
      <c r="G16" s="6"/>
      <c r="H16" s="11">
        <v>13337.1</v>
      </c>
      <c r="I16" s="6"/>
      <c r="J16" s="38">
        <f>D16+F16+H16</f>
        <v>14819</v>
      </c>
      <c r="K16" s="5"/>
    </row>
    <row r="17" spans="1:11" ht="15">
      <c r="A17" s="5"/>
      <c r="B17" s="10" t="s">
        <v>127</v>
      </c>
      <c r="C17" s="11">
        <v>12000</v>
      </c>
      <c r="D17" s="6"/>
      <c r="E17" s="48">
        <v>500</v>
      </c>
      <c r="F17" s="6"/>
      <c r="G17" s="6"/>
      <c r="H17" s="11">
        <v>0</v>
      </c>
      <c r="I17" s="6"/>
      <c r="J17" s="38">
        <f>D17+F17+H17</f>
        <v>0</v>
      </c>
      <c r="K17" s="19">
        <f>E17</f>
        <v>500</v>
      </c>
    </row>
    <row r="18" spans="1:11" ht="15">
      <c r="A18" s="5"/>
      <c r="B18" s="12" t="s">
        <v>17</v>
      </c>
      <c r="C18" s="13">
        <f aca="true" t="shared" si="1" ref="C18:K18">SUM(C14:C17)</f>
        <v>249529.3</v>
      </c>
      <c r="D18" s="13">
        <f t="shared" si="1"/>
        <v>0</v>
      </c>
      <c r="E18" s="13">
        <f t="shared" si="1"/>
        <v>500</v>
      </c>
      <c r="F18" s="13">
        <f t="shared" si="1"/>
        <v>1481.9</v>
      </c>
      <c r="G18" s="13">
        <f t="shared" si="1"/>
        <v>0</v>
      </c>
      <c r="H18" s="13">
        <f t="shared" si="1"/>
        <v>16487.1</v>
      </c>
      <c r="I18" s="13">
        <f t="shared" si="1"/>
        <v>0</v>
      </c>
      <c r="J18" s="13">
        <f t="shared" si="1"/>
        <v>17969</v>
      </c>
      <c r="K18" s="13">
        <f t="shared" si="1"/>
        <v>500</v>
      </c>
    </row>
    <row r="19" spans="1:11" ht="15">
      <c r="A19" s="5"/>
      <c r="B19" s="9" t="s">
        <v>108</v>
      </c>
      <c r="C19" s="10"/>
      <c r="D19" s="6"/>
      <c r="E19" s="6"/>
      <c r="F19" s="6"/>
      <c r="G19" s="6"/>
      <c r="H19" s="6"/>
      <c r="I19" s="6"/>
      <c r="J19" s="23"/>
      <c r="K19" s="5"/>
    </row>
    <row r="20" spans="1:11" ht="14.25">
      <c r="A20" s="5"/>
      <c r="B20" s="10" t="s">
        <v>19</v>
      </c>
      <c r="C20" s="10"/>
      <c r="D20" s="6"/>
      <c r="E20" s="6"/>
      <c r="F20" s="6"/>
      <c r="G20" s="6"/>
      <c r="H20" s="6"/>
      <c r="I20" s="6"/>
      <c r="J20" s="23"/>
      <c r="K20" s="5"/>
    </row>
    <row r="21" spans="1:11" ht="14.25">
      <c r="A21" s="5"/>
      <c r="B21" s="10" t="s">
        <v>20</v>
      </c>
      <c r="C21" s="10"/>
      <c r="D21" s="6"/>
      <c r="E21" s="6"/>
      <c r="F21" s="6"/>
      <c r="G21" s="6"/>
      <c r="H21" s="6"/>
      <c r="I21" s="6"/>
      <c r="J21" s="23"/>
      <c r="K21" s="5"/>
    </row>
    <row r="22" spans="1:11" ht="14.25">
      <c r="A22" s="5"/>
      <c r="B22" s="10" t="s">
        <v>21</v>
      </c>
      <c r="C22" s="10"/>
      <c r="D22" s="6"/>
      <c r="E22" s="6"/>
      <c r="F22" s="6"/>
      <c r="G22" s="6"/>
      <c r="H22" s="6"/>
      <c r="I22" s="6"/>
      <c r="J22" s="23"/>
      <c r="K22" s="5"/>
    </row>
    <row r="23" spans="1:11" ht="15">
      <c r="A23" s="5"/>
      <c r="B23" s="10" t="s">
        <v>22</v>
      </c>
      <c r="C23" s="19">
        <v>0</v>
      </c>
      <c r="D23" s="6"/>
      <c r="E23" s="6"/>
      <c r="F23" s="6"/>
      <c r="G23" s="6"/>
      <c r="H23" s="19">
        <v>0</v>
      </c>
      <c r="I23" s="6"/>
      <c r="J23" s="38">
        <f>D23+F23+H23</f>
        <v>0</v>
      </c>
      <c r="K23" s="5"/>
    </row>
    <row r="24" spans="1:11" ht="15">
      <c r="A24" s="5"/>
      <c r="B24" s="10" t="s">
        <v>23</v>
      </c>
      <c r="C24" s="19"/>
      <c r="D24" s="6"/>
      <c r="E24" s="6"/>
      <c r="F24" s="6"/>
      <c r="G24" s="6"/>
      <c r="H24" s="6"/>
      <c r="I24" s="6"/>
      <c r="J24" s="38">
        <f aca="true" t="shared" si="2" ref="J24:J48">D24+F24+H24</f>
        <v>0</v>
      </c>
      <c r="K24" s="5"/>
    </row>
    <row r="25" spans="1:11" ht="15">
      <c r="A25" s="5"/>
      <c r="B25" s="14" t="s">
        <v>24</v>
      </c>
      <c r="C25" s="19">
        <v>25</v>
      </c>
      <c r="D25" s="19">
        <v>1</v>
      </c>
      <c r="E25" s="6"/>
      <c r="F25" s="6"/>
      <c r="G25" s="6"/>
      <c r="H25" s="6"/>
      <c r="I25" s="6"/>
      <c r="J25" s="38">
        <f t="shared" si="2"/>
        <v>1</v>
      </c>
      <c r="K25" s="5"/>
    </row>
    <row r="26" spans="1:11" ht="15">
      <c r="A26" s="5"/>
      <c r="B26" s="10" t="s">
        <v>25</v>
      </c>
      <c r="C26" s="19">
        <v>900</v>
      </c>
      <c r="D26" s="6"/>
      <c r="E26" s="6"/>
      <c r="F26" s="19">
        <v>100</v>
      </c>
      <c r="G26" s="6"/>
      <c r="H26" s="6"/>
      <c r="I26" s="6"/>
      <c r="J26" s="38">
        <f t="shared" si="2"/>
        <v>100</v>
      </c>
      <c r="K26" s="5"/>
    </row>
    <row r="27" spans="1:11" ht="15">
      <c r="A27" s="5"/>
      <c r="B27" s="10" t="s">
        <v>26</v>
      </c>
      <c r="C27" s="19">
        <v>200</v>
      </c>
      <c r="D27" s="19">
        <v>14</v>
      </c>
      <c r="E27" s="6"/>
      <c r="F27" s="6"/>
      <c r="G27" s="6"/>
      <c r="H27" s="6"/>
      <c r="I27" s="6"/>
      <c r="J27" s="38">
        <f t="shared" si="2"/>
        <v>14</v>
      </c>
      <c r="K27" s="5"/>
    </row>
    <row r="28" spans="1:11" ht="15">
      <c r="A28" s="5"/>
      <c r="B28" s="10" t="s">
        <v>27</v>
      </c>
      <c r="C28" s="19">
        <v>34</v>
      </c>
      <c r="D28" s="6"/>
      <c r="E28" s="6"/>
      <c r="F28" s="19">
        <v>17</v>
      </c>
      <c r="G28" s="6"/>
      <c r="H28" s="6"/>
      <c r="I28" s="6"/>
      <c r="J28" s="38">
        <f t="shared" si="2"/>
        <v>17</v>
      </c>
      <c r="K28" s="5"/>
    </row>
    <row r="29" spans="1:11" ht="15">
      <c r="A29" s="5"/>
      <c r="B29" s="10" t="s">
        <v>28</v>
      </c>
      <c r="C29" s="19">
        <v>12570</v>
      </c>
      <c r="D29" s="6"/>
      <c r="E29" s="6"/>
      <c r="F29" s="6"/>
      <c r="G29" s="6"/>
      <c r="H29" s="19">
        <v>600</v>
      </c>
      <c r="I29" s="6"/>
      <c r="J29" s="38">
        <f t="shared" si="2"/>
        <v>600</v>
      </c>
      <c r="K29" s="5"/>
    </row>
    <row r="30" spans="1:11" ht="15">
      <c r="A30" s="5"/>
      <c r="B30" s="10" t="s">
        <v>29</v>
      </c>
      <c r="C30" s="19">
        <v>5</v>
      </c>
      <c r="D30" s="19">
        <v>2</v>
      </c>
      <c r="E30" s="6"/>
      <c r="F30" s="6"/>
      <c r="G30" s="6"/>
      <c r="H30" s="6"/>
      <c r="I30" s="6"/>
      <c r="J30" s="38">
        <f t="shared" si="2"/>
        <v>2</v>
      </c>
      <c r="K30" s="5"/>
    </row>
    <row r="31" spans="1:11" ht="15">
      <c r="A31" s="5"/>
      <c r="B31" s="10" t="s">
        <v>30</v>
      </c>
      <c r="C31" s="19">
        <v>13200</v>
      </c>
      <c r="D31" s="6"/>
      <c r="E31" s="6"/>
      <c r="F31" s="19">
        <v>1000</v>
      </c>
      <c r="G31" s="6"/>
      <c r="H31" s="6"/>
      <c r="I31" s="6"/>
      <c r="J31" s="38">
        <f t="shared" si="2"/>
        <v>1000</v>
      </c>
      <c r="K31" s="5"/>
    </row>
    <row r="32" spans="1:11" ht="15">
      <c r="A32" s="5"/>
      <c r="B32" s="10" t="s">
        <v>31</v>
      </c>
      <c r="C32" s="19">
        <v>18000</v>
      </c>
      <c r="D32" s="6"/>
      <c r="E32" s="6"/>
      <c r="F32" s="6"/>
      <c r="G32" s="6"/>
      <c r="H32" s="19">
        <v>500</v>
      </c>
      <c r="I32" s="6"/>
      <c r="J32" s="38">
        <f t="shared" si="2"/>
        <v>500</v>
      </c>
      <c r="K32" s="5"/>
    </row>
    <row r="33" spans="1:11" ht="15">
      <c r="A33" s="5"/>
      <c r="B33" s="10" t="s">
        <v>32</v>
      </c>
      <c r="C33" s="19">
        <v>69000</v>
      </c>
      <c r="D33" s="6"/>
      <c r="E33" s="6"/>
      <c r="F33" s="6"/>
      <c r="G33" s="6"/>
      <c r="H33" s="19">
        <v>12500</v>
      </c>
      <c r="I33" s="6"/>
      <c r="J33" s="38">
        <f t="shared" si="2"/>
        <v>12500</v>
      </c>
      <c r="K33" s="5"/>
    </row>
    <row r="34" spans="1:11" ht="15">
      <c r="A34" s="5"/>
      <c r="B34" s="10" t="s">
        <v>33</v>
      </c>
      <c r="C34" s="19">
        <v>3350</v>
      </c>
      <c r="D34" s="6"/>
      <c r="E34" s="6"/>
      <c r="F34" s="6"/>
      <c r="G34" s="6"/>
      <c r="H34" s="19">
        <v>200</v>
      </c>
      <c r="I34" s="6"/>
      <c r="J34" s="38">
        <f t="shared" si="2"/>
        <v>200</v>
      </c>
      <c r="K34" s="5"/>
    </row>
    <row r="35" spans="1:11" ht="15">
      <c r="A35" s="5"/>
      <c r="B35" s="10" t="s">
        <v>34</v>
      </c>
      <c r="C35" s="19">
        <v>151909</v>
      </c>
      <c r="D35" s="6"/>
      <c r="E35" s="6"/>
      <c r="F35" s="6"/>
      <c r="G35" s="6"/>
      <c r="H35" s="19">
        <v>27829</v>
      </c>
      <c r="I35" s="6"/>
      <c r="J35" s="38">
        <f t="shared" si="2"/>
        <v>27829</v>
      </c>
      <c r="K35" s="5"/>
    </row>
    <row r="36" spans="1:11" ht="15">
      <c r="A36" s="5"/>
      <c r="B36" s="10" t="s">
        <v>35</v>
      </c>
      <c r="C36" s="19">
        <v>1500</v>
      </c>
      <c r="D36" s="6"/>
      <c r="E36" s="6"/>
      <c r="F36" s="6"/>
      <c r="G36" s="6"/>
      <c r="H36" s="19">
        <v>75</v>
      </c>
      <c r="I36" s="6"/>
      <c r="J36" s="38">
        <f t="shared" si="2"/>
        <v>75</v>
      </c>
      <c r="K36" s="5"/>
    </row>
    <row r="37" spans="1:11" ht="15">
      <c r="A37" s="5"/>
      <c r="B37" s="10" t="s">
        <v>36</v>
      </c>
      <c r="C37" s="19"/>
      <c r="D37" s="6"/>
      <c r="E37" s="6"/>
      <c r="F37" s="6"/>
      <c r="G37" s="6"/>
      <c r="H37" s="19"/>
      <c r="I37" s="6"/>
      <c r="J37" s="38">
        <f t="shared" si="2"/>
        <v>0</v>
      </c>
      <c r="K37" s="5"/>
    </row>
    <row r="38" spans="1:11" ht="15">
      <c r="A38" s="5"/>
      <c r="B38" s="10" t="s">
        <v>37</v>
      </c>
      <c r="C38" s="19"/>
      <c r="D38" s="6"/>
      <c r="E38" s="6"/>
      <c r="F38" s="6"/>
      <c r="G38" s="6"/>
      <c r="H38" s="19"/>
      <c r="I38" s="6"/>
      <c r="J38" s="38">
        <f t="shared" si="2"/>
        <v>0</v>
      </c>
      <c r="K38" s="5"/>
    </row>
    <row r="39" spans="1:11" ht="15">
      <c r="A39" s="5"/>
      <c r="B39" s="10" t="s">
        <v>38</v>
      </c>
      <c r="C39" s="19">
        <v>4321.7</v>
      </c>
      <c r="D39" s="6"/>
      <c r="E39" s="6"/>
      <c r="F39" s="6"/>
      <c r="G39" s="6"/>
      <c r="H39" s="19">
        <v>1</v>
      </c>
      <c r="I39" s="6"/>
      <c r="J39" s="38">
        <f t="shared" si="2"/>
        <v>1</v>
      </c>
      <c r="K39" s="5"/>
    </row>
    <row r="40" spans="1:11" ht="15">
      <c r="A40" s="5"/>
      <c r="B40" s="10" t="s">
        <v>39</v>
      </c>
      <c r="C40" s="19"/>
      <c r="D40" s="6"/>
      <c r="E40" s="6"/>
      <c r="F40" s="6"/>
      <c r="G40" s="6"/>
      <c r="H40" s="6"/>
      <c r="I40" s="6"/>
      <c r="J40" s="38">
        <f t="shared" si="2"/>
        <v>0</v>
      </c>
      <c r="K40" s="5"/>
    </row>
    <row r="41" spans="1:11" ht="15">
      <c r="A41" s="5"/>
      <c r="B41" s="10" t="s">
        <v>40</v>
      </c>
      <c r="C41" s="19"/>
      <c r="D41" s="6"/>
      <c r="E41" s="6"/>
      <c r="F41" s="6"/>
      <c r="G41" s="6"/>
      <c r="H41" s="6"/>
      <c r="I41" s="6"/>
      <c r="J41" s="38">
        <f t="shared" si="2"/>
        <v>0</v>
      </c>
      <c r="K41" s="5"/>
    </row>
    <row r="42" spans="1:11" ht="15">
      <c r="A42" s="5"/>
      <c r="B42" s="10" t="s">
        <v>41</v>
      </c>
      <c r="C42" s="19">
        <v>94000</v>
      </c>
      <c r="D42" s="19">
        <v>15000</v>
      </c>
      <c r="E42" s="6"/>
      <c r="F42" s="6"/>
      <c r="G42" s="6"/>
      <c r="H42" s="6"/>
      <c r="I42" s="6"/>
      <c r="J42" s="38">
        <f t="shared" si="2"/>
        <v>15000</v>
      </c>
      <c r="K42" s="5"/>
    </row>
    <row r="43" spans="1:11" ht="15">
      <c r="A43" s="5"/>
      <c r="B43" s="10" t="s">
        <v>42</v>
      </c>
      <c r="C43" s="19">
        <v>65</v>
      </c>
      <c r="D43" s="6"/>
      <c r="E43" s="6"/>
      <c r="F43" s="6"/>
      <c r="G43" s="6"/>
      <c r="H43" s="19">
        <v>13</v>
      </c>
      <c r="I43" s="6"/>
      <c r="J43" s="38">
        <f t="shared" si="2"/>
        <v>13</v>
      </c>
      <c r="K43" s="5"/>
    </row>
    <row r="44" spans="1:11" ht="15">
      <c r="A44" s="5"/>
      <c r="B44" s="10" t="s">
        <v>43</v>
      </c>
      <c r="C44" s="10">
        <v>600</v>
      </c>
      <c r="D44" s="19">
        <v>70</v>
      </c>
      <c r="E44" s="6"/>
      <c r="F44" s="6"/>
      <c r="G44" s="6"/>
      <c r="H44" s="6"/>
      <c r="I44" s="6"/>
      <c r="J44" s="38">
        <f t="shared" si="2"/>
        <v>70</v>
      </c>
      <c r="K44" s="5"/>
    </row>
    <row r="45" spans="1:11" ht="15">
      <c r="A45" s="5"/>
      <c r="B45" s="10" t="s">
        <v>44</v>
      </c>
      <c r="C45" s="19">
        <v>500</v>
      </c>
      <c r="D45" s="6"/>
      <c r="E45" s="6"/>
      <c r="F45" s="6"/>
      <c r="G45" s="6"/>
      <c r="H45" s="19">
        <v>0</v>
      </c>
      <c r="I45" s="6"/>
      <c r="J45" s="38">
        <f t="shared" si="2"/>
        <v>0</v>
      </c>
      <c r="K45" s="5"/>
    </row>
    <row r="46" spans="1:11" ht="15">
      <c r="A46" s="5"/>
      <c r="B46" s="10" t="s">
        <v>114</v>
      </c>
      <c r="C46" s="19">
        <v>2500</v>
      </c>
      <c r="D46" s="6"/>
      <c r="E46" s="46">
        <v>5</v>
      </c>
      <c r="F46" s="6"/>
      <c r="G46" s="6"/>
      <c r="H46" s="19"/>
      <c r="I46" s="6"/>
      <c r="J46" s="23"/>
      <c r="K46" s="38">
        <f>E46</f>
        <v>5</v>
      </c>
    </row>
    <row r="47" spans="1:11" ht="15">
      <c r="A47" s="5"/>
      <c r="B47" s="10" t="s">
        <v>122</v>
      </c>
      <c r="C47" s="19"/>
      <c r="D47" s="6"/>
      <c r="E47" s="46"/>
      <c r="F47" s="6"/>
      <c r="G47" s="6"/>
      <c r="H47" s="19"/>
      <c r="I47" s="33">
        <v>1</v>
      </c>
      <c r="J47" s="23"/>
      <c r="K47" s="38">
        <f>I47</f>
        <v>1</v>
      </c>
    </row>
    <row r="48" spans="1:11" ht="15">
      <c r="A48" s="5"/>
      <c r="B48" s="10" t="s">
        <v>45</v>
      </c>
      <c r="C48" s="19">
        <v>60</v>
      </c>
      <c r="D48" s="19"/>
      <c r="E48" s="6"/>
      <c r="F48" s="33">
        <v>5</v>
      </c>
      <c r="G48" s="6"/>
      <c r="H48" s="6"/>
      <c r="I48" s="6"/>
      <c r="J48" s="23">
        <f t="shared" si="2"/>
        <v>5</v>
      </c>
      <c r="K48" s="5"/>
    </row>
    <row r="49" spans="1:11" ht="15">
      <c r="A49" s="5"/>
      <c r="B49" s="12" t="s">
        <v>46</v>
      </c>
      <c r="C49" s="20">
        <f aca="true" t="shared" si="3" ref="C49:K49">SUM(C23:C48)</f>
        <v>372739.7</v>
      </c>
      <c r="D49" s="20">
        <f t="shared" si="3"/>
        <v>15087</v>
      </c>
      <c r="E49" s="20">
        <f t="shared" si="3"/>
        <v>5</v>
      </c>
      <c r="F49" s="20">
        <f t="shared" si="3"/>
        <v>1122</v>
      </c>
      <c r="G49" s="20">
        <f t="shared" si="3"/>
        <v>0</v>
      </c>
      <c r="H49" s="20">
        <f t="shared" si="3"/>
        <v>41718</v>
      </c>
      <c r="I49" s="20">
        <f t="shared" si="3"/>
        <v>1</v>
      </c>
      <c r="J49" s="20">
        <f t="shared" si="3"/>
        <v>57927</v>
      </c>
      <c r="K49" s="20">
        <f t="shared" si="3"/>
        <v>6</v>
      </c>
    </row>
    <row r="50" spans="1:11" ht="15">
      <c r="A50" s="5"/>
      <c r="B50" s="7" t="s">
        <v>47</v>
      </c>
      <c r="C50" s="20">
        <f aca="true" t="shared" si="4" ref="C50:K50">C49+C18+C12</f>
        <v>652549</v>
      </c>
      <c r="D50" s="20">
        <f t="shared" si="4"/>
        <v>15087</v>
      </c>
      <c r="E50" s="20">
        <f t="shared" si="4"/>
        <v>26165</v>
      </c>
      <c r="F50" s="20">
        <f t="shared" si="4"/>
        <v>2603.9</v>
      </c>
      <c r="G50" s="20">
        <f t="shared" si="4"/>
        <v>0</v>
      </c>
      <c r="H50" s="20">
        <f t="shared" si="4"/>
        <v>58605.1</v>
      </c>
      <c r="I50" s="20">
        <f t="shared" si="4"/>
        <v>2001</v>
      </c>
      <c r="J50" s="20">
        <f t="shared" si="4"/>
        <v>76296</v>
      </c>
      <c r="K50" s="20">
        <f t="shared" si="4"/>
        <v>28166</v>
      </c>
    </row>
    <row r="51" spans="1:11" ht="15">
      <c r="A51" s="47" t="s">
        <v>111</v>
      </c>
      <c r="B51" s="7" t="s">
        <v>48</v>
      </c>
      <c r="C51" s="10"/>
      <c r="D51" s="6"/>
      <c r="E51" s="6"/>
      <c r="F51" s="6"/>
      <c r="G51" s="6"/>
      <c r="H51" s="6"/>
      <c r="I51" s="6"/>
      <c r="J51" s="23"/>
      <c r="K51" s="5"/>
    </row>
    <row r="52" spans="1:11" ht="14.25">
      <c r="A52" s="5"/>
      <c r="B52" s="15" t="s">
        <v>112</v>
      </c>
      <c r="C52" s="19">
        <v>12000</v>
      </c>
      <c r="D52" s="19">
        <v>2080</v>
      </c>
      <c r="E52" s="6"/>
      <c r="F52" s="6"/>
      <c r="G52" s="6"/>
      <c r="H52" s="6"/>
      <c r="I52" s="6"/>
      <c r="J52" s="23">
        <f>D52+F52+H52</f>
        <v>2080</v>
      </c>
      <c r="K52" s="5"/>
    </row>
    <row r="53" spans="1:11" ht="15">
      <c r="A53" s="5"/>
      <c r="B53" s="16" t="s">
        <v>49</v>
      </c>
      <c r="C53" s="19">
        <f aca="true" t="shared" si="5" ref="C53:K54">SUM(C52)</f>
        <v>12000</v>
      </c>
      <c r="D53" s="19">
        <f t="shared" si="5"/>
        <v>2080</v>
      </c>
      <c r="E53" s="19">
        <f t="shared" si="5"/>
        <v>0</v>
      </c>
      <c r="F53" s="19">
        <f t="shared" si="5"/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2080</v>
      </c>
      <c r="K53" s="5"/>
    </row>
    <row r="54" spans="1:11" ht="15">
      <c r="A54" s="5"/>
      <c r="B54" s="7" t="s">
        <v>50</v>
      </c>
      <c r="C54" s="21">
        <f t="shared" si="5"/>
        <v>12000</v>
      </c>
      <c r="D54" s="21">
        <f t="shared" si="5"/>
        <v>2080</v>
      </c>
      <c r="E54" s="21">
        <f t="shared" si="5"/>
        <v>0</v>
      </c>
      <c r="F54" s="21">
        <f t="shared" si="5"/>
        <v>0</v>
      </c>
      <c r="G54" s="21">
        <f t="shared" si="5"/>
        <v>0</v>
      </c>
      <c r="H54" s="21">
        <f t="shared" si="5"/>
        <v>0</v>
      </c>
      <c r="I54" s="21">
        <f t="shared" si="5"/>
        <v>0</v>
      </c>
      <c r="J54" s="21">
        <f t="shared" si="5"/>
        <v>2080</v>
      </c>
      <c r="K54" s="21">
        <f t="shared" si="5"/>
        <v>0</v>
      </c>
    </row>
    <row r="55" spans="1:11" ht="15">
      <c r="A55" s="5"/>
      <c r="B55" s="7"/>
      <c r="C55" s="10"/>
      <c r="D55" s="6"/>
      <c r="E55" s="6"/>
      <c r="F55" s="6"/>
      <c r="G55" s="6"/>
      <c r="H55" s="6"/>
      <c r="I55" s="6"/>
      <c r="J55" s="23"/>
      <c r="K55" s="5"/>
    </row>
    <row r="56" spans="1:11" ht="15">
      <c r="A56" s="47" t="s">
        <v>106</v>
      </c>
      <c r="B56" s="12" t="s">
        <v>51</v>
      </c>
      <c r="C56" s="10"/>
      <c r="D56" s="6"/>
      <c r="E56" s="6"/>
      <c r="F56" s="6"/>
      <c r="G56" s="6"/>
      <c r="H56" s="6"/>
      <c r="I56" s="6"/>
      <c r="J56" s="23"/>
      <c r="K56" s="5"/>
    </row>
    <row r="57" spans="1:11" ht="14.25">
      <c r="A57" s="5"/>
      <c r="B57" s="10" t="s">
        <v>52</v>
      </c>
      <c r="C57" s="19">
        <v>350</v>
      </c>
      <c r="D57" s="19">
        <v>60</v>
      </c>
      <c r="E57" s="6"/>
      <c r="F57" s="6"/>
      <c r="G57" s="6"/>
      <c r="H57" s="6"/>
      <c r="I57" s="6"/>
      <c r="J57" s="23">
        <f>D57+F57+H57</f>
        <v>60</v>
      </c>
      <c r="K57" s="5"/>
    </row>
    <row r="58" spans="1:11" ht="15">
      <c r="A58" s="5"/>
      <c r="B58" s="12" t="s">
        <v>53</v>
      </c>
      <c r="C58" s="20">
        <f>SUM(C57)</f>
        <v>350</v>
      </c>
      <c r="D58" s="20">
        <f aca="true" t="shared" si="6" ref="D58:K59">SUM(D57)</f>
        <v>60</v>
      </c>
      <c r="E58" s="20">
        <f t="shared" si="6"/>
        <v>0</v>
      </c>
      <c r="F58" s="20">
        <f t="shared" si="6"/>
        <v>0</v>
      </c>
      <c r="G58" s="20">
        <f t="shared" si="6"/>
        <v>0</v>
      </c>
      <c r="H58" s="20">
        <f t="shared" si="6"/>
        <v>0</v>
      </c>
      <c r="I58" s="20">
        <f t="shared" si="6"/>
        <v>0</v>
      </c>
      <c r="J58" s="20">
        <f t="shared" si="6"/>
        <v>60</v>
      </c>
      <c r="K58" s="20">
        <f t="shared" si="6"/>
        <v>0</v>
      </c>
    </row>
    <row r="59" spans="1:11" ht="15">
      <c r="A59" s="5"/>
      <c r="B59" s="7" t="s">
        <v>54</v>
      </c>
      <c r="C59" s="20">
        <f>SUM(C58)</f>
        <v>350</v>
      </c>
      <c r="D59" s="20">
        <f t="shared" si="6"/>
        <v>60</v>
      </c>
      <c r="E59" s="20">
        <f t="shared" si="6"/>
        <v>0</v>
      </c>
      <c r="F59" s="20">
        <f t="shared" si="6"/>
        <v>0</v>
      </c>
      <c r="G59" s="20">
        <f>SUM(G58)</f>
        <v>0</v>
      </c>
      <c r="H59" s="20">
        <f t="shared" si="6"/>
        <v>0</v>
      </c>
      <c r="I59" s="20">
        <f t="shared" si="6"/>
        <v>0</v>
      </c>
      <c r="J59" s="20">
        <f t="shared" si="6"/>
        <v>60</v>
      </c>
      <c r="K59" s="20">
        <f t="shared" si="6"/>
        <v>0</v>
      </c>
    </row>
    <row r="60" spans="1:11" ht="15">
      <c r="A60" s="47" t="s">
        <v>106</v>
      </c>
      <c r="B60" s="7" t="s">
        <v>55</v>
      </c>
      <c r="C60" s="10"/>
      <c r="D60" s="6"/>
      <c r="E60" s="6"/>
      <c r="F60" s="6"/>
      <c r="G60" s="6"/>
      <c r="H60" s="6"/>
      <c r="I60" s="6"/>
      <c r="J60" s="23"/>
      <c r="K60" s="5"/>
    </row>
    <row r="61" spans="1:11" ht="15">
      <c r="A61" s="5"/>
      <c r="B61" s="9" t="s">
        <v>56</v>
      </c>
      <c r="C61" s="10"/>
      <c r="D61" s="6"/>
      <c r="E61" s="6"/>
      <c r="F61" s="6"/>
      <c r="G61" s="6"/>
      <c r="H61" s="6"/>
      <c r="I61" s="6"/>
      <c r="J61" s="23"/>
      <c r="K61" s="5"/>
    </row>
    <row r="62" spans="1:11" ht="14.25">
      <c r="A62" s="5"/>
      <c r="B62" s="17" t="s">
        <v>57</v>
      </c>
      <c r="C62" s="10"/>
      <c r="D62" s="6"/>
      <c r="E62" s="6"/>
      <c r="F62" s="6"/>
      <c r="G62" s="6"/>
      <c r="H62" s="6"/>
      <c r="I62" s="6"/>
      <c r="J62" s="23"/>
      <c r="K62" s="5"/>
    </row>
    <row r="63" spans="1:11" ht="15">
      <c r="A63" s="5"/>
      <c r="B63" s="18" t="s">
        <v>58</v>
      </c>
      <c r="C63" s="20">
        <v>15000</v>
      </c>
      <c r="D63" s="6"/>
      <c r="E63" s="6"/>
      <c r="F63" s="6"/>
      <c r="G63" s="6"/>
      <c r="H63" s="20">
        <v>1500</v>
      </c>
      <c r="I63" s="6"/>
      <c r="J63" s="24">
        <f>D63++F63+H63</f>
        <v>1500</v>
      </c>
      <c r="K63" s="24">
        <f>E63++G63+I63</f>
        <v>0</v>
      </c>
    </row>
    <row r="64" spans="1:11" ht="15">
      <c r="A64" s="5"/>
      <c r="B64" s="9" t="s">
        <v>59</v>
      </c>
      <c r="C64" s="10"/>
      <c r="D64" s="6"/>
      <c r="E64" s="6"/>
      <c r="F64" s="6"/>
      <c r="G64" s="6"/>
      <c r="H64" s="6"/>
      <c r="I64" s="6"/>
      <c r="J64" s="23"/>
      <c r="K64" s="5"/>
    </row>
    <row r="65" spans="1:11" ht="15">
      <c r="A65" s="22" t="s">
        <v>113</v>
      </c>
      <c r="B65" s="17" t="s">
        <v>60</v>
      </c>
      <c r="C65" s="19">
        <v>46448</v>
      </c>
      <c r="D65" s="6"/>
      <c r="E65" s="6"/>
      <c r="F65" s="6"/>
      <c r="G65" s="6"/>
      <c r="H65" s="19">
        <v>3600</v>
      </c>
      <c r="I65" s="6"/>
      <c r="J65" s="23">
        <f>D65+F65+H65</f>
        <v>3600</v>
      </c>
      <c r="K65" s="5"/>
    </row>
    <row r="66" spans="1:11" ht="15">
      <c r="A66" s="5"/>
      <c r="B66" s="12" t="s">
        <v>61</v>
      </c>
      <c r="C66" s="20">
        <f>SUM(C65)</f>
        <v>46448</v>
      </c>
      <c r="D66" s="20">
        <f aca="true" t="shared" si="7" ref="D66:K66">SUM(D65)</f>
        <v>0</v>
      </c>
      <c r="E66" s="20">
        <f t="shared" si="7"/>
        <v>0</v>
      </c>
      <c r="F66" s="20">
        <f t="shared" si="7"/>
        <v>0</v>
      </c>
      <c r="G66" s="20">
        <f t="shared" si="7"/>
        <v>0</v>
      </c>
      <c r="H66" s="20">
        <f t="shared" si="7"/>
        <v>3600</v>
      </c>
      <c r="I66" s="20">
        <f t="shared" si="7"/>
        <v>0</v>
      </c>
      <c r="J66" s="20">
        <f t="shared" si="7"/>
        <v>3600</v>
      </c>
      <c r="K66" s="20">
        <f t="shared" si="7"/>
        <v>0</v>
      </c>
    </row>
    <row r="67" spans="1:11" ht="14.25">
      <c r="A67" s="5"/>
      <c r="B67" s="10" t="s">
        <v>62</v>
      </c>
      <c r="C67" s="10"/>
      <c r="D67" s="6"/>
      <c r="E67" s="6"/>
      <c r="F67" s="6"/>
      <c r="G67" s="6"/>
      <c r="H67" s="6"/>
      <c r="I67" s="6"/>
      <c r="J67" s="23"/>
      <c r="K67" s="5"/>
    </row>
    <row r="68" spans="1:11" ht="14.25">
      <c r="A68" s="5"/>
      <c r="B68" s="10" t="s">
        <v>63</v>
      </c>
      <c r="C68" s="10"/>
      <c r="D68" s="6"/>
      <c r="E68" s="6"/>
      <c r="F68" s="6"/>
      <c r="G68" s="6"/>
      <c r="H68" s="6"/>
      <c r="I68" s="6"/>
      <c r="J68" s="23"/>
      <c r="K68" s="5"/>
    </row>
    <row r="69" spans="1:11" ht="14.25">
      <c r="A69" s="5"/>
      <c r="B69" s="10" t="s">
        <v>64</v>
      </c>
      <c r="C69" s="10"/>
      <c r="D69" s="6"/>
      <c r="E69" s="6"/>
      <c r="F69" s="6"/>
      <c r="G69" s="6"/>
      <c r="H69" s="6"/>
      <c r="I69" s="6"/>
      <c r="J69" s="23"/>
      <c r="K69" s="5"/>
    </row>
    <row r="70" spans="1:11" ht="14.25">
      <c r="A70" s="5"/>
      <c r="B70" s="10" t="s">
        <v>65</v>
      </c>
      <c r="C70" s="10"/>
      <c r="D70" s="6"/>
      <c r="E70" s="6"/>
      <c r="F70" s="6"/>
      <c r="G70" s="6"/>
      <c r="H70" s="6"/>
      <c r="I70" s="6"/>
      <c r="J70" s="23"/>
      <c r="K70" s="5"/>
    </row>
    <row r="71" spans="1:11" ht="14.25">
      <c r="A71" s="5"/>
      <c r="B71" s="10" t="s">
        <v>66</v>
      </c>
      <c r="C71" s="10"/>
      <c r="D71" s="6"/>
      <c r="E71" s="6"/>
      <c r="F71" s="6"/>
      <c r="G71" s="6"/>
      <c r="H71" s="6"/>
      <c r="I71" s="6"/>
      <c r="J71" s="23"/>
      <c r="K71" s="5"/>
    </row>
    <row r="72" spans="1:11" ht="15">
      <c r="A72" s="5"/>
      <c r="B72" s="12" t="s">
        <v>67</v>
      </c>
      <c r="C72" s="10"/>
      <c r="D72" s="6"/>
      <c r="E72" s="6"/>
      <c r="F72" s="6"/>
      <c r="G72" s="6"/>
      <c r="H72" s="6"/>
      <c r="I72" s="6"/>
      <c r="J72" s="23"/>
      <c r="K72" s="5"/>
    </row>
    <row r="73" spans="1:11" ht="14.25">
      <c r="A73" s="22" t="s">
        <v>113</v>
      </c>
      <c r="B73" s="10" t="s">
        <v>68</v>
      </c>
      <c r="C73" s="10"/>
      <c r="D73" s="6"/>
      <c r="E73" s="6"/>
      <c r="F73" s="6"/>
      <c r="G73" s="6"/>
      <c r="H73" s="6"/>
      <c r="I73" s="6"/>
      <c r="J73" s="23"/>
      <c r="K73" s="5"/>
    </row>
    <row r="74" spans="1:11" ht="14.25">
      <c r="A74" s="5"/>
      <c r="B74" s="10" t="s">
        <v>69</v>
      </c>
      <c r="C74" s="19">
        <v>170876</v>
      </c>
      <c r="D74" s="6"/>
      <c r="E74" s="6"/>
      <c r="F74" s="6"/>
      <c r="G74" s="6"/>
      <c r="H74" s="19">
        <v>30500</v>
      </c>
      <c r="I74" s="6"/>
      <c r="J74" s="23">
        <f>D74+F74+H74</f>
        <v>30500</v>
      </c>
      <c r="K74" s="5"/>
    </row>
    <row r="75" spans="1:11" ht="14.25">
      <c r="A75" s="5"/>
      <c r="B75" s="10" t="s">
        <v>70</v>
      </c>
      <c r="C75" s="10"/>
      <c r="D75" s="6"/>
      <c r="E75" s="6"/>
      <c r="F75" s="6"/>
      <c r="G75" s="6"/>
      <c r="H75" s="6"/>
      <c r="I75" s="6"/>
      <c r="J75" s="23"/>
      <c r="K75" s="5"/>
    </row>
    <row r="76" spans="1:11" ht="15">
      <c r="A76" s="5"/>
      <c r="B76" s="12" t="s">
        <v>71</v>
      </c>
      <c r="C76" s="20">
        <f aca="true" t="shared" si="8" ref="C76:K76">SUM(C74:C75)</f>
        <v>170876</v>
      </c>
      <c r="D76" s="20">
        <f t="shared" si="8"/>
        <v>0</v>
      </c>
      <c r="E76" s="20">
        <f t="shared" si="8"/>
        <v>0</v>
      </c>
      <c r="F76" s="20">
        <f t="shared" si="8"/>
        <v>0</v>
      </c>
      <c r="G76" s="20">
        <f t="shared" si="8"/>
        <v>0</v>
      </c>
      <c r="H76" s="20">
        <f t="shared" si="8"/>
        <v>30500</v>
      </c>
      <c r="I76" s="20">
        <f t="shared" si="8"/>
        <v>0</v>
      </c>
      <c r="J76" s="20">
        <f t="shared" si="8"/>
        <v>30500</v>
      </c>
      <c r="K76" s="20">
        <f t="shared" si="8"/>
        <v>0</v>
      </c>
    </row>
    <row r="77" spans="1:11" ht="15">
      <c r="A77" s="5"/>
      <c r="B77" s="7" t="s">
        <v>72</v>
      </c>
      <c r="C77" s="20">
        <f aca="true" t="shared" si="9" ref="C77:K77">C76+C66+C63</f>
        <v>232324</v>
      </c>
      <c r="D77" s="20">
        <f t="shared" si="9"/>
        <v>0</v>
      </c>
      <c r="E77" s="20">
        <f t="shared" si="9"/>
        <v>0</v>
      </c>
      <c r="F77" s="20">
        <f t="shared" si="9"/>
        <v>0</v>
      </c>
      <c r="G77" s="20">
        <f t="shared" si="9"/>
        <v>0</v>
      </c>
      <c r="H77" s="20">
        <f t="shared" si="9"/>
        <v>35600</v>
      </c>
      <c r="I77" s="20">
        <f t="shared" si="9"/>
        <v>0</v>
      </c>
      <c r="J77" s="20">
        <f t="shared" si="9"/>
        <v>35600</v>
      </c>
      <c r="K77" s="20">
        <f t="shared" si="9"/>
        <v>0</v>
      </c>
    </row>
    <row r="78" spans="1:11" ht="15">
      <c r="A78" s="5"/>
      <c r="B78" s="7" t="s">
        <v>73</v>
      </c>
      <c r="C78" s="20">
        <f aca="true" t="shared" si="10" ref="C78:K78">C50+C54+C59+C77</f>
        <v>897223</v>
      </c>
      <c r="D78" s="20">
        <f t="shared" si="10"/>
        <v>17227</v>
      </c>
      <c r="E78" s="20">
        <f t="shared" si="10"/>
        <v>26165</v>
      </c>
      <c r="F78" s="20">
        <f t="shared" si="10"/>
        <v>2603.9</v>
      </c>
      <c r="G78" s="20">
        <f t="shared" si="10"/>
        <v>0</v>
      </c>
      <c r="H78" s="20">
        <f t="shared" si="10"/>
        <v>94205.1</v>
      </c>
      <c r="I78" s="20">
        <f t="shared" si="10"/>
        <v>2001</v>
      </c>
      <c r="J78" s="20">
        <f t="shared" si="10"/>
        <v>114036</v>
      </c>
      <c r="K78" s="20">
        <f t="shared" si="10"/>
        <v>28166</v>
      </c>
    </row>
    <row r="79" spans="4:11" ht="12.75">
      <c r="D79" s="1"/>
      <c r="E79" s="1"/>
      <c r="F79" s="1"/>
      <c r="G79" s="1"/>
      <c r="H79" s="84" t="s">
        <v>117</v>
      </c>
      <c r="I79" s="84"/>
      <c r="J79" s="80">
        <f>J78+K78</f>
        <v>142202</v>
      </c>
      <c r="K79" s="81"/>
    </row>
    <row r="80" spans="4:9" ht="12.75">
      <c r="D80" s="1"/>
      <c r="E80" s="1"/>
      <c r="F80" s="1"/>
      <c r="G80" s="1"/>
      <c r="H80" s="1"/>
      <c r="I80" s="1"/>
    </row>
    <row r="81" spans="4:9" ht="12.75">
      <c r="D81" s="1"/>
      <c r="E81" s="1"/>
      <c r="F81" s="1"/>
      <c r="G81" s="1"/>
      <c r="H81" s="1"/>
      <c r="I81" s="1"/>
    </row>
  </sheetData>
  <mergeCells count="8">
    <mergeCell ref="I1:J1"/>
    <mergeCell ref="J79:K79"/>
    <mergeCell ref="C2:C3"/>
    <mergeCell ref="D2:E2"/>
    <mergeCell ref="F2:G2"/>
    <mergeCell ref="H2:I2"/>
    <mergeCell ref="J2:K2"/>
    <mergeCell ref="H79:I79"/>
  </mergeCells>
  <printOptions/>
  <pageMargins left="0.75" right="0.75" top="1" bottom="1" header="0.5" footer="0.5"/>
  <pageSetup horizontalDpi="600" verticalDpi="600" orientation="landscape" paperSize="9" scale="75" r:id="rId1"/>
  <rowBreaks count="1" manualBreakCount="1">
    <brk id="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86"/>
  <sheetViews>
    <sheetView zoomScale="75" zoomScaleNormal="75" workbookViewId="0" topLeftCell="A4">
      <selection activeCell="L87" sqref="L87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1.8515625" style="0" hidden="1" customWidth="1"/>
    <col min="4" max="11" width="10.7109375" style="0" customWidth="1"/>
    <col min="12" max="12" width="16.421875" style="0" customWidth="1"/>
    <col min="13" max="13" width="10.7109375" style="0" customWidth="1"/>
  </cols>
  <sheetData>
    <row r="2" spans="1:13" ht="15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15.75">
      <c r="A3" s="3" t="s">
        <v>1</v>
      </c>
      <c r="B3" s="4" t="s">
        <v>2</v>
      </c>
      <c r="C3" s="4"/>
      <c r="D3" s="78" t="s">
        <v>119</v>
      </c>
      <c r="E3" s="74"/>
      <c r="F3" s="74"/>
      <c r="G3" s="74"/>
      <c r="H3" s="74"/>
      <c r="I3" s="74"/>
      <c r="J3" s="74"/>
      <c r="K3" s="74"/>
      <c r="L3" s="74"/>
      <c r="M3" s="75"/>
    </row>
    <row r="4" spans="1:13" ht="25.5">
      <c r="A4" s="3"/>
      <c r="B4" s="4"/>
      <c r="C4" s="4" t="s">
        <v>98</v>
      </c>
      <c r="D4" s="61" t="s">
        <v>80</v>
      </c>
      <c r="E4" s="61"/>
      <c r="F4" s="62" t="s">
        <v>81</v>
      </c>
      <c r="G4" s="62"/>
      <c r="H4" s="62" t="s">
        <v>82</v>
      </c>
      <c r="I4" s="62"/>
      <c r="J4" s="62" t="s">
        <v>83</v>
      </c>
      <c r="K4" s="62"/>
      <c r="L4" s="61" t="s">
        <v>84</v>
      </c>
      <c r="M4" s="61"/>
    </row>
    <row r="5" spans="1:13" ht="38.25">
      <c r="A5" s="5"/>
      <c r="B5" s="5"/>
      <c r="C5" s="5"/>
      <c r="D5" s="4" t="s">
        <v>3</v>
      </c>
      <c r="E5" s="4" t="s">
        <v>4</v>
      </c>
      <c r="F5" s="4" t="s">
        <v>3</v>
      </c>
      <c r="G5" s="4" t="s">
        <v>4</v>
      </c>
      <c r="H5" s="4" t="s">
        <v>3</v>
      </c>
      <c r="I5" s="4" t="s">
        <v>4</v>
      </c>
      <c r="J5" s="4" t="s">
        <v>3</v>
      </c>
      <c r="K5" s="4" t="s">
        <v>4</v>
      </c>
      <c r="L5" s="4" t="s">
        <v>3</v>
      </c>
      <c r="M5" s="4" t="s">
        <v>4</v>
      </c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>
      <c r="A7" s="5"/>
      <c r="B7" s="5"/>
      <c r="C7" s="39"/>
      <c r="D7" s="38"/>
      <c r="E7" s="38"/>
      <c r="F7" s="38"/>
      <c r="G7" s="38"/>
      <c r="H7" s="38"/>
      <c r="I7" s="38"/>
      <c r="J7" s="38"/>
      <c r="K7" s="38"/>
      <c r="L7" s="38"/>
      <c r="M7" s="5"/>
    </row>
    <row r="8" spans="1:13" ht="15.75">
      <c r="A8" s="22" t="s">
        <v>107</v>
      </c>
      <c r="B8" s="9" t="s">
        <v>13</v>
      </c>
      <c r="C8" s="39"/>
      <c r="D8" s="38"/>
      <c r="E8" s="38"/>
      <c r="F8" s="38"/>
      <c r="G8" s="38"/>
      <c r="H8" s="38"/>
      <c r="I8" s="38"/>
      <c r="J8" s="38"/>
      <c r="K8" s="38"/>
      <c r="L8" s="38"/>
      <c r="M8" s="5"/>
    </row>
    <row r="9" spans="1:13" ht="15">
      <c r="A9" s="5"/>
      <c r="B9" s="10" t="s">
        <v>15</v>
      </c>
      <c r="C9" s="39">
        <v>3623.25</v>
      </c>
      <c r="D9" s="39">
        <v>0</v>
      </c>
      <c r="E9" s="39"/>
      <c r="F9" s="39">
        <v>0</v>
      </c>
      <c r="G9" s="39"/>
      <c r="H9" s="38">
        <v>0</v>
      </c>
      <c r="I9" s="39"/>
      <c r="J9" s="39">
        <v>0</v>
      </c>
      <c r="K9" s="39"/>
      <c r="L9" s="39">
        <v>0</v>
      </c>
      <c r="M9" s="5"/>
    </row>
    <row r="10" spans="1:13" ht="15">
      <c r="A10" s="5"/>
      <c r="B10" s="10" t="s">
        <v>103</v>
      </c>
      <c r="C10" s="11">
        <v>213500</v>
      </c>
      <c r="D10" s="39">
        <v>1046.81416</v>
      </c>
      <c r="E10" s="39"/>
      <c r="F10" s="19">
        <v>591.57448</v>
      </c>
      <c r="G10" s="39"/>
      <c r="H10" s="39">
        <v>476.57904</v>
      </c>
      <c r="I10" s="39"/>
      <c r="J10" s="19">
        <v>733.83688</v>
      </c>
      <c r="K10" s="39"/>
      <c r="L10" s="19">
        <v>606.98624</v>
      </c>
      <c r="M10" s="5"/>
    </row>
    <row r="11" spans="1:13" ht="15">
      <c r="A11" s="5"/>
      <c r="B11" s="10"/>
      <c r="C11" s="11"/>
      <c r="D11" s="39"/>
      <c r="E11" s="39"/>
      <c r="F11" s="19"/>
      <c r="G11" s="39"/>
      <c r="H11" s="39"/>
      <c r="I11" s="39"/>
      <c r="J11" s="19"/>
      <c r="K11" s="39"/>
      <c r="L11" s="19"/>
      <c r="M11" s="5"/>
    </row>
    <row r="12" spans="1:13" ht="15.75">
      <c r="A12" s="5"/>
      <c r="B12" s="9" t="s">
        <v>18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5"/>
    </row>
    <row r="13" spans="1:13" ht="15">
      <c r="A13" s="5"/>
      <c r="B13" s="10" t="s">
        <v>34</v>
      </c>
      <c r="C13" s="38">
        <v>91145.4</v>
      </c>
      <c r="D13" s="38">
        <v>794.2</v>
      </c>
      <c r="E13" s="38"/>
      <c r="F13" s="38">
        <v>1077.95</v>
      </c>
      <c r="G13" s="38"/>
      <c r="H13" s="38">
        <v>368.76</v>
      </c>
      <c r="I13" s="38"/>
      <c r="J13" s="38">
        <v>784.6</v>
      </c>
      <c r="K13" s="38"/>
      <c r="L13" s="38">
        <v>610.21</v>
      </c>
      <c r="M13" s="23"/>
    </row>
    <row r="14" spans="1:13" ht="15">
      <c r="A14" s="5"/>
      <c r="B14" s="10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23"/>
    </row>
    <row r="15" spans="1:13" ht="15.75">
      <c r="A15" s="22" t="s">
        <v>113</v>
      </c>
      <c r="B15" s="9" t="s">
        <v>59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3"/>
    </row>
    <row r="16" spans="1:13" ht="15.75">
      <c r="A16" s="5"/>
      <c r="B16" s="17" t="s">
        <v>60</v>
      </c>
      <c r="C16" s="38">
        <v>46448</v>
      </c>
      <c r="D16" s="38">
        <v>180.11</v>
      </c>
      <c r="E16" s="38"/>
      <c r="F16" s="38">
        <v>210.95</v>
      </c>
      <c r="G16" s="38"/>
      <c r="H16" s="38">
        <v>53.01</v>
      </c>
      <c r="I16" s="38"/>
      <c r="J16" s="38">
        <v>109.27</v>
      </c>
      <c r="K16" s="38"/>
      <c r="L16" s="38">
        <v>97.65</v>
      </c>
      <c r="M16" s="23"/>
    </row>
    <row r="17" spans="1:13" ht="15">
      <c r="A17" s="5"/>
      <c r="B17" s="1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23"/>
    </row>
    <row r="18" spans="1:13" ht="15.75">
      <c r="A18" s="5"/>
      <c r="B18" s="9" t="s">
        <v>105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23"/>
    </row>
    <row r="19" spans="1:13" ht="15">
      <c r="A19" s="5"/>
      <c r="B19" s="10" t="s">
        <v>104</v>
      </c>
      <c r="C19" s="19">
        <v>160472</v>
      </c>
      <c r="D19" s="38">
        <v>805</v>
      </c>
      <c r="E19" s="38"/>
      <c r="F19" s="19">
        <v>1932</v>
      </c>
      <c r="G19" s="38"/>
      <c r="H19" s="38">
        <v>450</v>
      </c>
      <c r="I19" s="38"/>
      <c r="J19" s="38">
        <v>911</v>
      </c>
      <c r="K19" s="38"/>
      <c r="L19" s="38">
        <v>555</v>
      </c>
      <c r="M19" s="23"/>
    </row>
    <row r="20" spans="1:13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">
      <c r="A21" s="3" t="s">
        <v>1</v>
      </c>
      <c r="B21" s="4" t="s">
        <v>2</v>
      </c>
      <c r="C21" s="4"/>
      <c r="D21" s="73" t="s">
        <v>101</v>
      </c>
      <c r="E21" s="74"/>
      <c r="F21" s="74"/>
      <c r="G21" s="74"/>
      <c r="H21" s="74"/>
      <c r="I21" s="74"/>
      <c r="J21" s="74"/>
      <c r="K21" s="74"/>
      <c r="L21" s="74"/>
      <c r="M21" s="75"/>
    </row>
    <row r="22" spans="1:13" ht="12.75">
      <c r="A22" s="3"/>
      <c r="B22" s="4"/>
      <c r="C22" s="4"/>
      <c r="D22" s="61" t="s">
        <v>85</v>
      </c>
      <c r="E22" s="61"/>
      <c r="F22" s="62" t="s">
        <v>86</v>
      </c>
      <c r="G22" s="62"/>
      <c r="H22" s="62" t="s">
        <v>87</v>
      </c>
      <c r="I22" s="62"/>
      <c r="J22" s="62" t="s">
        <v>88</v>
      </c>
      <c r="K22" s="62"/>
      <c r="L22" s="61" t="s">
        <v>89</v>
      </c>
      <c r="M22" s="61"/>
    </row>
    <row r="23" spans="1:13" ht="38.25">
      <c r="A23" s="3"/>
      <c r="B23" s="4"/>
      <c r="C23" s="4"/>
      <c r="D23" s="4" t="s">
        <v>3</v>
      </c>
      <c r="E23" s="4" t="s">
        <v>4</v>
      </c>
      <c r="F23" s="4" t="s">
        <v>3</v>
      </c>
      <c r="G23" s="4" t="s">
        <v>4</v>
      </c>
      <c r="H23" s="4" t="s">
        <v>3</v>
      </c>
      <c r="I23" s="4" t="s">
        <v>4</v>
      </c>
      <c r="J23" s="4" t="s">
        <v>3</v>
      </c>
      <c r="K23" s="4" t="s">
        <v>4</v>
      </c>
      <c r="L23" s="4" t="s">
        <v>3</v>
      </c>
      <c r="M23" s="4" t="s">
        <v>4</v>
      </c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5"/>
      <c r="B25" s="5"/>
      <c r="C25" s="39"/>
      <c r="D25" s="38"/>
      <c r="E25" s="38"/>
      <c r="F25" s="38"/>
      <c r="G25" s="38"/>
      <c r="H25" s="38"/>
      <c r="I25" s="38"/>
      <c r="J25" s="38"/>
      <c r="K25" s="38"/>
      <c r="L25" s="38"/>
      <c r="M25" s="5"/>
    </row>
    <row r="26" spans="1:13" ht="15.75">
      <c r="A26" s="22" t="s">
        <v>107</v>
      </c>
      <c r="B26" s="9" t="s">
        <v>13</v>
      </c>
      <c r="C26" s="39"/>
      <c r="D26" s="38"/>
      <c r="E26" s="38"/>
      <c r="F26" s="38"/>
      <c r="G26" s="38"/>
      <c r="H26" s="38"/>
      <c r="I26" s="38"/>
      <c r="J26" s="38"/>
      <c r="K26" s="38"/>
      <c r="L26" s="38"/>
      <c r="M26" s="5"/>
    </row>
    <row r="27" spans="1:13" ht="15">
      <c r="A27" s="5"/>
      <c r="B27" s="10" t="s">
        <v>15</v>
      </c>
      <c r="C27" s="39">
        <v>3623.25</v>
      </c>
      <c r="D27" s="39">
        <v>0</v>
      </c>
      <c r="E27" s="39"/>
      <c r="F27" s="39">
        <v>0</v>
      </c>
      <c r="G27" s="39"/>
      <c r="H27" s="38">
        <v>0</v>
      </c>
      <c r="I27" s="39"/>
      <c r="J27" s="39">
        <v>0</v>
      </c>
      <c r="K27" s="39"/>
      <c r="L27" s="39">
        <v>0</v>
      </c>
      <c r="M27" s="5"/>
    </row>
    <row r="28" spans="1:13" ht="15">
      <c r="A28" s="5"/>
      <c r="B28" s="10" t="s">
        <v>102</v>
      </c>
      <c r="C28" s="11">
        <v>213500</v>
      </c>
      <c r="D28" s="19">
        <v>629.51112</v>
      </c>
      <c r="E28" s="39"/>
      <c r="F28" s="19">
        <v>832.23504</v>
      </c>
      <c r="G28" s="39"/>
      <c r="H28" s="39">
        <v>739.76448</v>
      </c>
      <c r="I28" s="39"/>
      <c r="J28" s="39">
        <v>642.55184</v>
      </c>
      <c r="K28" s="39"/>
      <c r="L28" s="19">
        <v>742.13552</v>
      </c>
      <c r="M28" s="5"/>
    </row>
    <row r="29" spans="1:13" ht="15">
      <c r="A29" s="5"/>
      <c r="B29" s="10"/>
      <c r="C29" s="11"/>
      <c r="D29" s="19"/>
      <c r="E29" s="39"/>
      <c r="F29" s="19"/>
      <c r="G29" s="39"/>
      <c r="H29" s="39"/>
      <c r="I29" s="39"/>
      <c r="J29" s="39"/>
      <c r="K29" s="39"/>
      <c r="L29" s="19"/>
      <c r="M29" s="5"/>
    </row>
    <row r="30" spans="1:13" ht="15.75">
      <c r="A30" s="5"/>
      <c r="B30" s="9" t="s">
        <v>18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5"/>
    </row>
    <row r="31" spans="1:13" ht="15">
      <c r="A31" s="5"/>
      <c r="B31" s="10" t="s">
        <v>34</v>
      </c>
      <c r="C31" s="38">
        <v>91145.4</v>
      </c>
      <c r="D31" s="38">
        <v>1023.12</v>
      </c>
      <c r="E31" s="38"/>
      <c r="F31" s="38">
        <v>1401.74</v>
      </c>
      <c r="G31" s="38"/>
      <c r="H31" s="38">
        <v>986.05</v>
      </c>
      <c r="I31" s="38"/>
      <c r="J31" s="38">
        <v>886.18</v>
      </c>
      <c r="K31" s="38"/>
      <c r="L31" s="38">
        <v>1424.28</v>
      </c>
      <c r="M31" s="23"/>
    </row>
    <row r="32" spans="1:13" ht="15">
      <c r="A32" s="5"/>
      <c r="B32" s="1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3"/>
    </row>
    <row r="33" spans="1:13" ht="15.75">
      <c r="A33" s="22" t="s">
        <v>113</v>
      </c>
      <c r="B33" s="9" t="s">
        <v>59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3"/>
    </row>
    <row r="34" spans="1:13" ht="15.75">
      <c r="A34" s="5"/>
      <c r="B34" s="17" t="s">
        <v>60</v>
      </c>
      <c r="C34" s="38">
        <v>46448</v>
      </c>
      <c r="D34" s="38">
        <v>196.46</v>
      </c>
      <c r="E34" s="38"/>
      <c r="F34" s="38">
        <v>275.28</v>
      </c>
      <c r="G34" s="38"/>
      <c r="H34" s="38">
        <v>217.38</v>
      </c>
      <c r="I34" s="38"/>
      <c r="J34" s="38">
        <v>242.57</v>
      </c>
      <c r="K34" s="38"/>
      <c r="L34" s="38">
        <v>338.68</v>
      </c>
      <c r="M34" s="23"/>
    </row>
    <row r="35" spans="1:13" ht="15">
      <c r="A35" s="5"/>
      <c r="B35" s="1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3"/>
    </row>
    <row r="36" spans="1:13" ht="15.75">
      <c r="A36" s="5"/>
      <c r="B36" s="9" t="s">
        <v>105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3"/>
    </row>
    <row r="37" spans="1:13" ht="15">
      <c r="A37" s="5"/>
      <c r="B37" s="10" t="s">
        <v>104</v>
      </c>
      <c r="C37" s="19">
        <v>160472</v>
      </c>
      <c r="D37" s="38">
        <v>1475</v>
      </c>
      <c r="E37" s="38"/>
      <c r="F37" s="19">
        <v>3760</v>
      </c>
      <c r="G37" s="38"/>
      <c r="H37" s="38">
        <v>1595</v>
      </c>
      <c r="I37" s="38"/>
      <c r="J37" s="38">
        <v>1562</v>
      </c>
      <c r="K37" s="38"/>
      <c r="L37" s="19">
        <v>2170</v>
      </c>
      <c r="M37" s="23"/>
    </row>
    <row r="38" spans="1:13" ht="15">
      <c r="A38" s="5"/>
      <c r="B38" s="1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3"/>
    </row>
    <row r="39" spans="1:13" ht="15">
      <c r="A39" s="5"/>
      <c r="B39" s="10"/>
      <c r="C39" s="21">
        <f>SUM(C25:C38)</f>
        <v>515188.65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4.25">
      <c r="A40" s="5"/>
      <c r="B40" s="10"/>
      <c r="C40" s="19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5">
      <c r="A42" s="3" t="s">
        <v>1</v>
      </c>
      <c r="B42" s="4" t="s">
        <v>2</v>
      </c>
      <c r="C42" s="4"/>
      <c r="D42" s="73" t="s">
        <v>101</v>
      </c>
      <c r="E42" s="74"/>
      <c r="F42" s="74"/>
      <c r="G42" s="74"/>
      <c r="H42" s="74"/>
      <c r="I42" s="74"/>
      <c r="J42" s="74"/>
      <c r="K42" s="74"/>
      <c r="L42" s="74"/>
      <c r="M42" s="75"/>
    </row>
    <row r="43" spans="1:13" ht="12.75">
      <c r="A43" s="3"/>
      <c r="B43" s="4"/>
      <c r="C43" s="4"/>
      <c r="D43" s="61" t="s">
        <v>90</v>
      </c>
      <c r="E43" s="61"/>
      <c r="F43" s="62" t="s">
        <v>91</v>
      </c>
      <c r="G43" s="62"/>
      <c r="H43" s="62" t="s">
        <v>92</v>
      </c>
      <c r="I43" s="62"/>
      <c r="J43" s="62" t="s">
        <v>93</v>
      </c>
      <c r="K43" s="62"/>
      <c r="L43" s="61" t="s">
        <v>94</v>
      </c>
      <c r="M43" s="61"/>
    </row>
    <row r="44" spans="1:13" ht="38.25">
      <c r="A44" s="3"/>
      <c r="B44" s="4"/>
      <c r="C44" s="4"/>
      <c r="D44" s="4" t="s">
        <v>3</v>
      </c>
      <c r="E44" s="4" t="s">
        <v>4</v>
      </c>
      <c r="F44" s="4" t="s">
        <v>3</v>
      </c>
      <c r="G44" s="4" t="s">
        <v>4</v>
      </c>
      <c r="H44" s="4" t="s">
        <v>3</v>
      </c>
      <c r="I44" s="4" t="s">
        <v>4</v>
      </c>
      <c r="J44" s="4" t="s">
        <v>3</v>
      </c>
      <c r="K44" s="4" t="s">
        <v>4</v>
      </c>
      <c r="L44" s="4" t="s">
        <v>3</v>
      </c>
      <c r="M44" s="4" t="s">
        <v>4</v>
      </c>
    </row>
    <row r="45" spans="1:13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3"/>
      <c r="B46" s="5"/>
      <c r="C46" s="39"/>
      <c r="D46" s="33"/>
      <c r="E46" s="33"/>
      <c r="F46" s="33"/>
      <c r="G46" s="33"/>
      <c r="H46" s="33"/>
      <c r="I46" s="33"/>
      <c r="J46" s="33"/>
      <c r="K46" s="33"/>
      <c r="L46" s="33"/>
      <c r="M46" s="34"/>
    </row>
    <row r="47" spans="1:13" ht="15.75">
      <c r="A47" s="22" t="s">
        <v>107</v>
      </c>
      <c r="B47" s="9" t="s">
        <v>13</v>
      </c>
      <c r="C47" s="39"/>
      <c r="D47" s="33"/>
      <c r="E47" s="33"/>
      <c r="F47" s="33"/>
      <c r="G47" s="33"/>
      <c r="H47" s="33"/>
      <c r="I47" s="33"/>
      <c r="J47" s="33"/>
      <c r="K47" s="33"/>
      <c r="L47" s="33"/>
      <c r="M47" s="34"/>
    </row>
    <row r="48" spans="1:13" ht="15">
      <c r="A48" s="3"/>
      <c r="B48" s="10" t="s">
        <v>15</v>
      </c>
      <c r="C48" s="39">
        <v>3623.25</v>
      </c>
      <c r="D48" s="33">
        <v>850</v>
      </c>
      <c r="E48" s="41"/>
      <c r="F48" s="33">
        <v>0</v>
      </c>
      <c r="G48" s="41"/>
      <c r="H48" s="33">
        <v>0</v>
      </c>
      <c r="I48" s="41"/>
      <c r="J48" s="41">
        <v>0</v>
      </c>
      <c r="K48" s="41"/>
      <c r="L48" s="41">
        <v>0</v>
      </c>
      <c r="M48" s="34"/>
    </row>
    <row r="49" spans="1:13" ht="15">
      <c r="A49" s="3"/>
      <c r="B49" s="10" t="s">
        <v>102</v>
      </c>
      <c r="C49" s="11">
        <v>213500</v>
      </c>
      <c r="D49" s="41">
        <v>0</v>
      </c>
      <c r="E49" s="41"/>
      <c r="F49" s="41">
        <v>478.95008</v>
      </c>
      <c r="G49" s="41"/>
      <c r="H49" s="41">
        <v>685.23056</v>
      </c>
      <c r="I49" s="41"/>
      <c r="J49" s="19">
        <v>895.0676</v>
      </c>
      <c r="K49" s="41"/>
      <c r="L49" s="46">
        <v>583.27584</v>
      </c>
      <c r="M49" s="34"/>
    </row>
    <row r="50" spans="1:13" ht="15">
      <c r="A50" s="3"/>
      <c r="B50" s="10"/>
      <c r="C50" s="11"/>
      <c r="D50" s="41"/>
      <c r="E50" s="41"/>
      <c r="F50" s="41"/>
      <c r="G50" s="41"/>
      <c r="H50" s="41"/>
      <c r="I50" s="41"/>
      <c r="J50" s="19"/>
      <c r="K50" s="41"/>
      <c r="L50" s="46"/>
      <c r="M50" s="34"/>
    </row>
    <row r="51" spans="1:13" ht="15.75">
      <c r="A51" s="3"/>
      <c r="B51" s="9" t="s">
        <v>18</v>
      </c>
      <c r="C51" s="39"/>
      <c r="D51" s="42"/>
      <c r="E51" s="42"/>
      <c r="F51" s="42"/>
      <c r="G51" s="42"/>
      <c r="H51" s="42"/>
      <c r="I51" s="42"/>
      <c r="J51" s="42"/>
      <c r="K51" s="42"/>
      <c r="L51" s="42"/>
      <c r="M51" s="4"/>
    </row>
    <row r="52" spans="1:13" ht="15">
      <c r="A52" s="3"/>
      <c r="B52" s="10" t="s">
        <v>34</v>
      </c>
      <c r="C52" s="38">
        <v>91145.4</v>
      </c>
      <c r="D52" s="33">
        <v>563.9</v>
      </c>
      <c r="E52" s="33"/>
      <c r="F52" s="33">
        <v>816.98</v>
      </c>
      <c r="G52" s="33"/>
      <c r="H52" s="33">
        <v>1149.2</v>
      </c>
      <c r="I52" s="33"/>
      <c r="J52" s="33">
        <v>904.54</v>
      </c>
      <c r="K52" s="33"/>
      <c r="L52" s="33">
        <v>928.4</v>
      </c>
      <c r="M52" s="36"/>
    </row>
    <row r="53" spans="1:13" ht="15">
      <c r="A53" s="3"/>
      <c r="B53" s="10"/>
      <c r="C53" s="38"/>
      <c r="D53" s="33"/>
      <c r="E53" s="33"/>
      <c r="F53" s="33"/>
      <c r="G53" s="33"/>
      <c r="H53" s="33"/>
      <c r="I53" s="33"/>
      <c r="J53" s="33"/>
      <c r="K53" s="33"/>
      <c r="L53" s="33"/>
      <c r="M53" s="36"/>
    </row>
    <row r="54" spans="1:13" ht="15.75">
      <c r="A54" s="22" t="s">
        <v>113</v>
      </c>
      <c r="B54" s="9" t="s">
        <v>59</v>
      </c>
      <c r="C54" s="38"/>
      <c r="D54" s="33"/>
      <c r="E54" s="33"/>
      <c r="F54" s="33"/>
      <c r="G54" s="33"/>
      <c r="H54" s="33"/>
      <c r="I54" s="33"/>
      <c r="J54" s="33"/>
      <c r="K54" s="33"/>
      <c r="L54" s="33"/>
      <c r="M54" s="36"/>
    </row>
    <row r="55" spans="1:13" ht="15.75">
      <c r="A55" s="3"/>
      <c r="B55" s="17" t="s">
        <v>60</v>
      </c>
      <c r="C55" s="38">
        <v>46448</v>
      </c>
      <c r="D55" s="33">
        <v>136.79</v>
      </c>
      <c r="E55" s="33"/>
      <c r="F55" s="33">
        <v>194.76</v>
      </c>
      <c r="G55" s="33"/>
      <c r="H55" s="33">
        <v>237.9</v>
      </c>
      <c r="I55" s="33"/>
      <c r="J55" s="33">
        <v>150.73</v>
      </c>
      <c r="K55" s="33"/>
      <c r="L55" s="33">
        <v>170.89</v>
      </c>
      <c r="M55" s="36"/>
    </row>
    <row r="56" spans="1:13" ht="15">
      <c r="A56" s="3"/>
      <c r="B56" s="17"/>
      <c r="C56" s="38"/>
      <c r="D56" s="33"/>
      <c r="E56" s="33"/>
      <c r="F56" s="33"/>
      <c r="G56" s="33"/>
      <c r="H56" s="33"/>
      <c r="I56" s="33"/>
      <c r="J56" s="33"/>
      <c r="K56" s="33"/>
      <c r="L56" s="33"/>
      <c r="M56" s="36"/>
    </row>
    <row r="57" spans="1:13" ht="15.75">
      <c r="A57" s="3"/>
      <c r="B57" s="9" t="s">
        <v>105</v>
      </c>
      <c r="C57" s="38"/>
      <c r="D57" s="33"/>
      <c r="E57" s="33"/>
      <c r="F57" s="33"/>
      <c r="G57" s="33"/>
      <c r="H57" s="33"/>
      <c r="I57" s="33"/>
      <c r="J57" s="33"/>
      <c r="K57" s="33"/>
      <c r="L57" s="33"/>
      <c r="M57" s="36"/>
    </row>
    <row r="58" spans="1:13" ht="15">
      <c r="A58" s="3"/>
      <c r="B58" s="10" t="s">
        <v>104</v>
      </c>
      <c r="C58" s="19">
        <v>160472</v>
      </c>
      <c r="D58" s="44">
        <v>267</v>
      </c>
      <c r="E58" s="44"/>
      <c r="F58" s="44">
        <v>1185</v>
      </c>
      <c r="G58" s="44"/>
      <c r="H58" s="44">
        <v>1730</v>
      </c>
      <c r="I58" s="44"/>
      <c r="J58" s="48">
        <v>1865</v>
      </c>
      <c r="K58" s="45"/>
      <c r="L58" s="48">
        <v>2435</v>
      </c>
      <c r="M58" s="36"/>
    </row>
    <row r="59" spans="1:13" ht="15.75">
      <c r="A59" s="3"/>
      <c r="B59" s="10"/>
      <c r="C59" s="38"/>
      <c r="D59" s="43"/>
      <c r="E59" s="43"/>
      <c r="F59" s="43"/>
      <c r="G59" s="43"/>
      <c r="H59" s="43"/>
      <c r="I59" s="43"/>
      <c r="J59" s="43"/>
      <c r="K59" s="43"/>
      <c r="L59" s="43"/>
      <c r="M59" s="36"/>
    </row>
    <row r="60" spans="1:13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5">
      <c r="A62" s="3" t="s">
        <v>1</v>
      </c>
      <c r="B62" s="4" t="s">
        <v>2</v>
      </c>
      <c r="C62" s="4"/>
      <c r="D62" s="73" t="s">
        <v>101</v>
      </c>
      <c r="E62" s="74"/>
      <c r="F62" s="74"/>
      <c r="G62" s="74"/>
      <c r="H62" s="74"/>
      <c r="I62" s="74"/>
      <c r="J62" s="74"/>
      <c r="K62" s="74"/>
      <c r="L62" s="74"/>
      <c r="M62" s="75"/>
    </row>
    <row r="63" spans="1:13" ht="12.75">
      <c r="A63" s="3"/>
      <c r="B63" s="4"/>
      <c r="C63" s="4"/>
      <c r="D63" s="61" t="s">
        <v>95</v>
      </c>
      <c r="E63" s="61"/>
      <c r="F63" s="62" t="s">
        <v>96</v>
      </c>
      <c r="G63" s="62"/>
      <c r="H63" s="62" t="s">
        <v>97</v>
      </c>
      <c r="I63" s="62"/>
      <c r="J63" s="62" t="s">
        <v>100</v>
      </c>
      <c r="K63" s="62"/>
      <c r="L63" s="61" t="s">
        <v>6</v>
      </c>
      <c r="M63" s="61"/>
    </row>
    <row r="64" spans="1:13" ht="38.25">
      <c r="A64" s="3"/>
      <c r="B64" s="4"/>
      <c r="C64" s="4"/>
      <c r="D64" s="4" t="s">
        <v>3</v>
      </c>
      <c r="E64" s="4" t="s">
        <v>4</v>
      </c>
      <c r="F64" s="4" t="s">
        <v>3</v>
      </c>
      <c r="G64" s="4" t="s">
        <v>4</v>
      </c>
      <c r="H64" s="4" t="s">
        <v>3</v>
      </c>
      <c r="I64" s="4" t="s">
        <v>4</v>
      </c>
      <c r="J64" s="4" t="s">
        <v>3</v>
      </c>
      <c r="K64" s="4" t="s">
        <v>4</v>
      </c>
      <c r="L64" s="4" t="s">
        <v>3</v>
      </c>
      <c r="M64" s="4" t="s">
        <v>4</v>
      </c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5">
      <c r="A66" s="5"/>
      <c r="B66" s="5"/>
      <c r="C66" s="39"/>
      <c r="D66" s="38"/>
      <c r="E66" s="38"/>
      <c r="F66" s="38"/>
      <c r="G66" s="38"/>
      <c r="H66" s="38"/>
      <c r="I66" s="38"/>
      <c r="J66" s="38"/>
      <c r="K66" s="38"/>
      <c r="L66" s="24"/>
      <c r="M66" s="5"/>
    </row>
    <row r="67" spans="1:13" ht="15.75">
      <c r="A67" s="22" t="s">
        <v>107</v>
      </c>
      <c r="B67" s="9" t="s">
        <v>13</v>
      </c>
      <c r="C67" s="39"/>
      <c r="D67" s="38"/>
      <c r="E67" s="38"/>
      <c r="F67" s="38"/>
      <c r="G67" s="38"/>
      <c r="H67" s="38"/>
      <c r="I67" s="38"/>
      <c r="J67" s="38"/>
      <c r="K67" s="38"/>
      <c r="L67" s="24"/>
      <c r="M67" s="5"/>
    </row>
    <row r="68" spans="1:13" ht="15">
      <c r="A68" s="5"/>
      <c r="B68" s="10" t="s">
        <v>15</v>
      </c>
      <c r="C68" s="39">
        <v>3623.25</v>
      </c>
      <c r="D68" s="39">
        <v>0</v>
      </c>
      <c r="E68" s="39"/>
      <c r="F68" s="38">
        <v>0</v>
      </c>
      <c r="G68" s="39"/>
      <c r="H68" s="39">
        <v>0</v>
      </c>
      <c r="I68" s="39"/>
      <c r="J68" s="39"/>
      <c r="K68" s="39"/>
      <c r="L68" s="24">
        <f>H68+F68+D68+L48+J48+H48+F48+D48+L27+J27+H27+F27+D27+L9+J9+H9+F9+D9</f>
        <v>850</v>
      </c>
      <c r="M68" s="5"/>
    </row>
    <row r="69" spans="1:13" ht="15">
      <c r="A69" s="5"/>
      <c r="B69" s="10" t="s">
        <v>102</v>
      </c>
      <c r="C69" s="11">
        <v>213500</v>
      </c>
      <c r="D69" s="19">
        <v>640.1808</v>
      </c>
      <c r="E69" s="39"/>
      <c r="F69" s="39">
        <v>748.06312</v>
      </c>
      <c r="G69" s="39"/>
      <c r="H69" s="19">
        <v>782.4432</v>
      </c>
      <c r="I69" s="39"/>
      <c r="J69" s="39"/>
      <c r="K69" s="39"/>
      <c r="L69" s="24">
        <f>H69+F69+D69+D49+F49+H49+J49+L49+D28+F28+H28+J28+L28+D10+F10+H10+J10+L10</f>
        <v>11855.2</v>
      </c>
      <c r="M69" s="5"/>
    </row>
    <row r="70" spans="1:13" ht="15">
      <c r="A70" s="5"/>
      <c r="B70" s="10"/>
      <c r="C70" s="11"/>
      <c r="D70" s="19"/>
      <c r="E70" s="39"/>
      <c r="F70" s="39"/>
      <c r="G70" s="39"/>
      <c r="H70" s="19"/>
      <c r="I70" s="39"/>
      <c r="J70" s="39"/>
      <c r="K70" s="39"/>
      <c r="L70" s="24"/>
      <c r="M70" s="5"/>
    </row>
    <row r="71" spans="1:13" ht="15.75">
      <c r="A71" s="5"/>
      <c r="B71" s="9" t="s">
        <v>18</v>
      </c>
      <c r="C71" s="39"/>
      <c r="D71" s="39"/>
      <c r="E71" s="39"/>
      <c r="F71" s="39"/>
      <c r="G71" s="39"/>
      <c r="H71" s="39"/>
      <c r="I71" s="39"/>
      <c r="J71" s="39"/>
      <c r="K71" s="39"/>
      <c r="L71" s="3"/>
      <c r="M71" s="5"/>
    </row>
    <row r="72" spans="1:13" ht="15">
      <c r="A72" s="5"/>
      <c r="B72" s="10" t="s">
        <v>34</v>
      </c>
      <c r="C72" s="38">
        <v>91145.4</v>
      </c>
      <c r="D72" s="38">
        <v>894.27</v>
      </c>
      <c r="E72" s="38"/>
      <c r="F72" s="38">
        <v>971.87</v>
      </c>
      <c r="G72" s="38"/>
      <c r="H72" s="38">
        <v>1111.15</v>
      </c>
      <c r="I72" s="38"/>
      <c r="J72" s="38"/>
      <c r="K72" s="38"/>
      <c r="L72" s="24">
        <f>H72+F72+D72+L52+J52+H52+F52+D52+L31+J31+H31+F31+D31+L13+J13+H13+F13+D13</f>
        <v>16697.4</v>
      </c>
      <c r="M72" s="23"/>
    </row>
    <row r="73" spans="1:13" ht="15">
      <c r="A73" s="5"/>
      <c r="B73" s="10"/>
      <c r="C73" s="38"/>
      <c r="D73" s="38"/>
      <c r="E73" s="38"/>
      <c r="F73" s="38"/>
      <c r="G73" s="38"/>
      <c r="H73" s="38"/>
      <c r="I73" s="38"/>
      <c r="J73" s="38"/>
      <c r="K73" s="38"/>
      <c r="L73" s="24"/>
      <c r="M73" s="23"/>
    </row>
    <row r="74" spans="1:13" ht="15.75">
      <c r="A74" s="22" t="s">
        <v>113</v>
      </c>
      <c r="B74" s="9" t="s">
        <v>59</v>
      </c>
      <c r="C74" s="38"/>
      <c r="D74" s="38"/>
      <c r="E74" s="38"/>
      <c r="F74" s="38"/>
      <c r="G74" s="38"/>
      <c r="H74" s="38"/>
      <c r="I74" s="38"/>
      <c r="J74" s="38"/>
      <c r="K74" s="38"/>
      <c r="L74" s="24"/>
      <c r="M74" s="23"/>
    </row>
    <row r="75" spans="1:13" ht="15.75">
      <c r="A75" s="5"/>
      <c r="B75" s="17" t="s">
        <v>60</v>
      </c>
      <c r="C75" s="38">
        <v>46448</v>
      </c>
      <c r="D75" s="38">
        <v>82.93</v>
      </c>
      <c r="E75" s="38"/>
      <c r="F75" s="38">
        <v>275.14</v>
      </c>
      <c r="G75" s="38"/>
      <c r="H75" s="38">
        <v>429.5</v>
      </c>
      <c r="I75" s="38"/>
      <c r="J75" s="38"/>
      <c r="K75" s="38"/>
      <c r="L75" s="24">
        <f>H75+F75+D75+L55+J55+H55+F55+D55+L34+J34+H34+F34+D34+L16+J16+H16+F16+D16</f>
        <v>3600.0000000000005</v>
      </c>
      <c r="M75" s="23"/>
    </row>
    <row r="76" spans="1:13" ht="15">
      <c r="A76" s="5"/>
      <c r="B76" s="10"/>
      <c r="C76" s="38"/>
      <c r="D76" s="38"/>
      <c r="E76" s="38"/>
      <c r="F76" s="38"/>
      <c r="G76" s="38"/>
      <c r="H76" s="38"/>
      <c r="I76" s="38"/>
      <c r="J76" s="38"/>
      <c r="K76" s="38"/>
      <c r="L76" s="24"/>
      <c r="M76" s="23"/>
    </row>
    <row r="77" spans="1:13" ht="15.75">
      <c r="A77" s="5"/>
      <c r="B77" s="9" t="s">
        <v>105</v>
      </c>
      <c r="C77" s="38"/>
      <c r="D77" s="38"/>
      <c r="E77" s="38"/>
      <c r="F77" s="38"/>
      <c r="G77" s="38"/>
      <c r="H77" s="38"/>
      <c r="I77" s="38"/>
      <c r="J77" s="38"/>
      <c r="K77" s="38"/>
      <c r="L77" s="24"/>
      <c r="M77" s="23"/>
    </row>
    <row r="78" spans="1:13" ht="15">
      <c r="A78" s="5"/>
      <c r="B78" s="10" t="s">
        <v>104</v>
      </c>
      <c r="C78" s="19">
        <v>160472</v>
      </c>
      <c r="D78" s="19">
        <v>2306</v>
      </c>
      <c r="E78" s="38"/>
      <c r="F78" s="38">
        <v>1142</v>
      </c>
      <c r="G78" s="38"/>
      <c r="H78" s="38">
        <v>1360</v>
      </c>
      <c r="I78" s="38"/>
      <c r="J78" s="38">
        <v>1295</v>
      </c>
      <c r="K78" s="38"/>
      <c r="L78" s="24">
        <f>J78+H78+F78+D78+L58+J58+H58+F58+D58+L37+J37+H37+F37+D37+L19+J19+H19+F19+D19</f>
        <v>28800</v>
      </c>
      <c r="M78" s="23"/>
    </row>
    <row r="79" spans="1:13" ht="15.75">
      <c r="A79" s="5"/>
      <c r="B79" s="10"/>
      <c r="C79" s="38"/>
      <c r="D79" s="38"/>
      <c r="E79" s="38"/>
      <c r="F79" s="38"/>
      <c r="G79" s="38"/>
      <c r="H79" s="38"/>
      <c r="I79" s="38"/>
      <c r="J79" s="38"/>
      <c r="K79" s="38"/>
      <c r="L79" s="21">
        <f>SUM(L68:L78)</f>
        <v>61802.600000000006</v>
      </c>
      <c r="M79" s="23"/>
    </row>
    <row r="80" spans="1:13" ht="15">
      <c r="A80" s="5"/>
      <c r="B80" s="10"/>
      <c r="C80" s="38"/>
      <c r="D80" s="38"/>
      <c r="E80" s="38"/>
      <c r="F80" s="38"/>
      <c r="G80" s="38"/>
      <c r="H80" s="38"/>
      <c r="I80" s="38"/>
      <c r="J80" s="38"/>
      <c r="K80" s="38"/>
      <c r="L80" s="24"/>
      <c r="M80" s="23"/>
    </row>
    <row r="81" spans="1:13" ht="12.75">
      <c r="A81" s="5"/>
      <c r="B81" s="5"/>
      <c r="C81" s="24">
        <f>SUM(C66:C80)</f>
        <v>515188.65</v>
      </c>
      <c r="D81" s="23"/>
      <c r="E81" s="23"/>
      <c r="F81" s="23"/>
      <c r="G81" s="23"/>
      <c r="H81" s="23"/>
      <c r="I81" s="23"/>
      <c r="J81" s="23"/>
      <c r="K81" s="23"/>
      <c r="L81" s="24"/>
      <c r="M81" s="23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24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24"/>
      <c r="M83" s="5"/>
    </row>
    <row r="84" spans="1:13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</sheetData>
  <mergeCells count="25">
    <mergeCell ref="A2:M2"/>
    <mergeCell ref="D3:M3"/>
    <mergeCell ref="D4:E4"/>
    <mergeCell ref="F4:G4"/>
    <mergeCell ref="H4:I4"/>
    <mergeCell ref="J4:K4"/>
    <mergeCell ref="L4:M4"/>
    <mergeCell ref="D21:M21"/>
    <mergeCell ref="D22:E22"/>
    <mergeCell ref="F22:G22"/>
    <mergeCell ref="H22:I22"/>
    <mergeCell ref="J22:K22"/>
    <mergeCell ref="L22:M22"/>
    <mergeCell ref="D42:M42"/>
    <mergeCell ref="D43:E43"/>
    <mergeCell ref="F43:G43"/>
    <mergeCell ref="H43:I43"/>
    <mergeCell ref="J43:K43"/>
    <mergeCell ref="L43:M43"/>
    <mergeCell ref="D62:M62"/>
    <mergeCell ref="D63:E63"/>
    <mergeCell ref="F63:G63"/>
    <mergeCell ref="H63:I63"/>
    <mergeCell ref="J63:K63"/>
    <mergeCell ref="L63:M63"/>
  </mergeCells>
  <printOptions/>
  <pageMargins left="0.75" right="0.75" top="1" bottom="1" header="0.5" footer="0.5"/>
  <pageSetup horizontalDpi="600" verticalDpi="600" orientation="landscape" paperSize="9" scale="62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Dr. Syamroy</dc:creator>
  <cp:keywords/>
  <dc:description/>
  <cp:lastModifiedBy>Administrator</cp:lastModifiedBy>
  <cp:lastPrinted>2007-04-25T10:12:05Z</cp:lastPrinted>
  <dcterms:created xsi:type="dcterms:W3CDTF">2006-11-27T07:56:00Z</dcterms:created>
  <dcterms:modified xsi:type="dcterms:W3CDTF">2007-05-08T10:59:52Z</dcterms:modified>
  <cp:category/>
  <cp:version/>
  <cp:contentType/>
  <cp:contentStatus/>
</cp:coreProperties>
</file>